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5465" yWindow="45" windowWidth="11895" windowHeight="7770"/>
  </bookViews>
  <sheets>
    <sheet name="Размещено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35" i="1"/>
  <c r="G36"/>
  <c r="G37"/>
  <c r="G34" s="1"/>
  <c r="G65" i="3" l="1"/>
  <c r="F65"/>
  <c r="F60"/>
  <c r="H51"/>
  <c r="H50"/>
  <c r="F50"/>
  <c r="E50"/>
  <c r="H49"/>
  <c r="D48"/>
  <c r="D47"/>
  <c r="D46"/>
  <c r="D45"/>
  <c r="D44"/>
  <c r="D43"/>
  <c r="D41"/>
  <c r="D40"/>
  <c r="D39"/>
  <c r="D38"/>
  <c r="G50"/>
  <c r="D36"/>
  <c r="D34"/>
  <c r="D33"/>
  <c r="D32"/>
  <c r="D31"/>
  <c r="D30"/>
  <c r="D29"/>
  <c r="D28"/>
  <c r="D27"/>
  <c r="D26"/>
  <c r="D25"/>
  <c r="D24"/>
  <c r="D23"/>
  <c r="D22"/>
  <c r="D21"/>
  <c r="D20"/>
  <c r="D19"/>
  <c r="D18"/>
  <c r="D16"/>
  <c r="D15"/>
  <c r="D14"/>
  <c r="H52" l="1"/>
  <c r="D49"/>
  <c r="G49"/>
  <c r="G51"/>
  <c r="D51" s="1"/>
  <c r="D37"/>
  <c r="D50" s="1"/>
  <c r="D26" i="1"/>
  <c r="D22"/>
  <c r="D23"/>
  <c r="D32"/>
  <c r="D42"/>
  <c r="D36"/>
  <c r="D38"/>
  <c r="D39"/>
  <c r="G54"/>
  <c r="D11" i="2"/>
  <c r="D12"/>
  <c r="D10"/>
  <c r="D7"/>
  <c r="D8"/>
  <c r="D6"/>
  <c r="D3"/>
  <c r="D4"/>
  <c r="D2"/>
  <c r="G52" i="3" l="1"/>
  <c r="D52"/>
  <c r="C55" i="1"/>
  <c r="H47"/>
  <c r="H48"/>
  <c r="H49"/>
  <c r="H50" l="1"/>
  <c r="D30"/>
  <c r="D29"/>
  <c r="D28"/>
  <c r="G49"/>
  <c r="E48" l="1"/>
  <c r="F48" l="1"/>
  <c r="D33"/>
  <c r="D31"/>
  <c r="D25"/>
  <c r="D27"/>
  <c r="D37"/>
  <c r="D41"/>
  <c r="D43"/>
  <c r="D44"/>
  <c r="D45"/>
  <c r="D46"/>
  <c r="D21"/>
  <c r="G47" l="1"/>
  <c r="D49" l="1"/>
  <c r="D34"/>
  <c r="D47" s="1"/>
  <c r="D35" l="1"/>
  <c r="D48" s="1"/>
  <c r="D50" s="1"/>
  <c r="G48"/>
  <c r="G50" s="1"/>
</calcChain>
</file>

<file path=xl/sharedStrings.xml><?xml version="1.0" encoding="utf-8"?>
<sst xmlns="http://schemas.openxmlformats.org/spreadsheetml/2006/main" count="177" uniqueCount="85">
  <si>
    <t xml:space="preserve"> </t>
  </si>
  <si>
    <t xml:space="preserve">Приложение </t>
  </si>
  <si>
    <t>к муниципальной программе</t>
  </si>
  <si>
    <t xml:space="preserve">План </t>
  </si>
  <si>
    <t>мероприятий муниципальной программы</t>
  </si>
  <si>
    <t xml:space="preserve">мероприятий муниципальной программы </t>
  </si>
  <si>
    <t>№ п/п</t>
  </si>
  <si>
    <t>Наименование объекта, мероприятия</t>
  </si>
  <si>
    <t>Код раздела, подраздела целевой статьи и вида расходов</t>
  </si>
  <si>
    <t>Всего</t>
  </si>
  <si>
    <t>Бюджет города</t>
  </si>
  <si>
    <t>1.</t>
  </si>
  <si>
    <t xml:space="preserve">Организация и проведение мероприятий по развитию единой дежурнодиспетчерской службы города:Прием поступивших сообщений от населения и организаций города Челябинска о любых чрезвычайных происшествиях, несущих информацию об угрозе или факте возникновения ЧС муниципальным казенным учреждением «Единая дежурно-диспетчерская служба города Челябинска»Сбор, обобщение, анализ и передача в вышестоящие органы управления и взаимодействующие дежурно-диспетчерские службы города Челябинска полученной от населения информации об угрозе или факте возникновения ЧС, происшествиях и авариях, наносящих вред окружающей среде или несущих угрозу жизни и здоровью населения, сложившейся обстановке и действиях сил и средств по ликвидации  последствий ЧС, происшествий или аварий муниципальным казенным учреждением «Единая дежурно-диспетчерская служба города Челябинска»Оповещение должностных лиц КЧС и ОПБ, МЗ ТП РСЧС, УГЗ, населения города Челябинска об угрозе возникновения или возникновения ЧС природного и техногенного характера </t>
  </si>
  <si>
    <t>сделать факту</t>
  </si>
  <si>
    <t>2.</t>
  </si>
  <si>
    <t>211, 212, 213, 221, 222, 223, 225, 226, 290, 310, 340</t>
  </si>
  <si>
    <t>2.1.</t>
  </si>
  <si>
    <t xml:space="preserve">Оказание помощи физическим и юридическим лицам попавшим в экстренные ситуации природного, техногенного и бытового характера </t>
  </si>
  <si>
    <t>2.2.</t>
  </si>
  <si>
    <t xml:space="preserve">Обеспечение безопасности людей на водных объектах, охрана жизни и здоровья  </t>
  </si>
  <si>
    <t>3.</t>
  </si>
  <si>
    <t>Организация пропаганды в области пожарной безопасности на территории города</t>
  </si>
  <si>
    <t>Ассигнования 2016-</t>
  </si>
  <si>
    <t>Планируемые объемы финансирования (тыс.рублей)</t>
  </si>
  <si>
    <t>5.</t>
  </si>
  <si>
    <t>5.1.</t>
  </si>
  <si>
    <t>5.2.</t>
  </si>
  <si>
    <t>5.3.</t>
  </si>
  <si>
    <t xml:space="preserve">«Обеспечение безопасности жизнедеятельности </t>
  </si>
  <si>
    <t>Осуществление муниципальной функции по полномочиям, установленным законодательством Российской Федерации, Челябинской области, Уставом города Челябинска, муниципальными правовыми актами города Челябинска</t>
  </si>
  <si>
    <t>Акарицидная обработка территории с целью обеспечения безопасности жителей города в местах отдыха</t>
  </si>
  <si>
    <t>Федераль-ный бюджет</t>
  </si>
  <si>
    <t>Внебюд-жетные средства</t>
  </si>
  <si>
    <t>Област-ной бюджет</t>
  </si>
  <si>
    <t xml:space="preserve">Срок сдачи объекта, прове-дения меро-приятия </t>
  </si>
  <si>
    <t>ИТОГО</t>
  </si>
  <si>
    <t>Код классифика-ции операции сектора государствен-ного управления, относящихся к расходам бюджета</t>
  </si>
  <si>
    <t>Код глав-ного распо-ряди-теля бюд-жетных средств</t>
  </si>
  <si>
    <t>При-ме-ча-ние</t>
  </si>
  <si>
    <t>Количество лиц, получивших дополнительное профессиональное образование (человек):</t>
  </si>
  <si>
    <t>Количество лиц, получивших основное профессиональное образование (человек)</t>
  </si>
  <si>
    <t>Количество лиц, получивших дополнительное общеобразовательное общеразвивающее образование (человек)</t>
  </si>
  <si>
    <t>Организация пропаганды в области обеспечения безопасности на водных объектах</t>
  </si>
  <si>
    <t>2018 год</t>
  </si>
  <si>
    <t>2019 год</t>
  </si>
  <si>
    <t xml:space="preserve">2020 год </t>
  </si>
  <si>
    <t>Мероприятия в области гражданской обороны, предупреждения и ликвидации последствий чрезвычайных ситуаций, обеспечения первичных мер пожарной безопасности и безопасности на водных объектах в границах городского округа, в том числе:</t>
  </si>
  <si>
    <t>Мероприятия в области гражданской обороны</t>
  </si>
  <si>
    <t xml:space="preserve"> населения города Челябинска на 2018–2020 годы»</t>
  </si>
  <si>
    <t>«Обеспечение безопасности жизнедеятельности населения города Челябинска на 2018–2020 годы»</t>
  </si>
  <si>
    <t>0309 99002 М2300; 244</t>
  </si>
  <si>
    <t>Глава города Челябинска                                                                                Е. Н.Тефтелев</t>
  </si>
  <si>
    <t>Е. Н. Тефтелев</t>
  </si>
  <si>
    <t>Финансовое обеспечение выполнение муниципального задания  МБУ ДПО «Институт гражданской безопасности»</t>
  </si>
  <si>
    <t>Координация действий дежурных и диспетчерских служб города в режимах повседневной деятельности, повышенной готовности и чрезвычайной ситуации, обеспечение функционирования системы -112</t>
  </si>
  <si>
    <t>Ликвидация последствий чрезвычайных ситуаций, происшествий и обеспечение безопасности людей на водных объектах, охраны их жизни и здоровья</t>
  </si>
  <si>
    <t>0309 99005 М9290; 111, 119, 242, 244, 851, 852, 853</t>
  </si>
  <si>
    <t>211, 213, 221, 223, 225, 226, 290, 310, 340</t>
  </si>
  <si>
    <t>0309 99004 М9290; 111, 112, 119, 242, 244, 851, 852, 853</t>
  </si>
  <si>
    <t>0705 99001 М9290; 611</t>
  </si>
  <si>
    <t>0309 99003 М2040;  121, 129, 242, 244, 851;</t>
  </si>
  <si>
    <t>0309 99002 М2300; 242, 244;</t>
  </si>
  <si>
    <t>0309 99002 М2300; 242, 244</t>
  </si>
  <si>
    <t>0309,0705, 99002М2300, 99003М2040, 99004М9290, 9905М9290, 99001М9290; 111, 112, 119, 121, 129, 242, 244, 851, 852, 853, 611</t>
  </si>
  <si>
    <t>211, 213,  221, 223, 225, 226, 290, 310, 340</t>
  </si>
  <si>
    <t>211, 212, 213,  221, 223, 225, 226, 290, 310, 340</t>
  </si>
  <si>
    <t>Организация пропаганды в области защиты населения и территорий от чрезвычайных ситуаций, в том числе обеспечения безопасности на водных объектах и  пожарной безопасности на территории города</t>
  </si>
  <si>
    <t>226, 310, 340</t>
  </si>
  <si>
    <t xml:space="preserve"> 226, 310, 340</t>
  </si>
  <si>
    <t>Код классификации операции сектора государствен-ного управления, относящихся к расходам бюджета</t>
  </si>
  <si>
    <t>10</t>
  </si>
  <si>
    <t>Координация действий дежурных и диспет-черских служб города в режимах повседневной деятель-ности, повышенной готовности и чрезвычайной ситуации, обеспечение функционирования системы -112</t>
  </si>
  <si>
    <t>Д. Ю. Пплеханов</t>
  </si>
  <si>
    <t>Мероприятия в области гражданской обороны, предупреждения и ликвидации последствий чрезвычайных ситуаций, обеспечения первичных мер пожарной безопас-ности и безопасности на водных объектах в границах городского округа, в том числе:</t>
  </si>
  <si>
    <t xml:space="preserve">к     распоряжению        Администрации </t>
  </si>
  <si>
    <t>города                                     Челябинска</t>
  </si>
  <si>
    <t>от_________________№_____________</t>
  </si>
  <si>
    <t>к          муниципальной           программе</t>
  </si>
  <si>
    <t xml:space="preserve">жизнедеятельности   населения   города </t>
  </si>
  <si>
    <t>«Обеспечение                     безопасности</t>
  </si>
  <si>
    <t>Челябинска    на      2018–2020      годы»</t>
  </si>
  <si>
    <t>Управления по обеспечению жизнедеятельности</t>
  </si>
  <si>
    <t>Исполняющий         обязанности         начальника</t>
  </si>
  <si>
    <t>по  обеспечению  жизнедеятельности  населения</t>
  </si>
  <si>
    <t>города    Челябинска</t>
  </si>
</sst>
</file>

<file path=xl/styles.xml><?xml version="1.0" encoding="utf-8"?>
<styleSheet xmlns="http://schemas.openxmlformats.org/spreadsheetml/2006/main">
  <numFmts count="1">
    <numFmt numFmtId="164" formatCode="#,##0.0"/>
  </numFmts>
  <fonts count="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 applyFill="1" applyAlignment="1">
      <alignment horizontal="right"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/>
    <xf numFmtId="4" fontId="1" fillId="0" borderId="0" xfId="0" applyNumberFormat="1" applyFont="1" applyFill="1" applyBorder="1" applyAlignment="1"/>
    <xf numFmtId="4" fontId="1" fillId="0" borderId="1" xfId="0" applyNumberFormat="1" applyFont="1" applyFill="1" applyBorder="1" applyAlignment="1">
      <alignment horizontal="right" vertical="center"/>
    </xf>
    <xf numFmtId="164" fontId="1" fillId="0" borderId="1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right" vertical="center"/>
    </xf>
    <xf numFmtId="0" fontId="1" fillId="0" borderId="0" xfId="0" applyFont="1" applyFill="1"/>
    <xf numFmtId="164" fontId="1" fillId="0" borderId="1" xfId="0" applyNumberFormat="1" applyFont="1" applyFill="1" applyBorder="1" applyAlignment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/>
    </xf>
    <xf numFmtId="164" fontId="3" fillId="0" borderId="0" xfId="0" applyNumberFormat="1" applyFont="1" applyFill="1" applyAlignment="1">
      <alignment horizontal="right" vertical="center"/>
    </xf>
    <xf numFmtId="3" fontId="1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164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/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vertical="center" wrapText="1"/>
    </xf>
    <xf numFmtId="164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vertical="center"/>
    </xf>
    <xf numFmtId="164" fontId="4" fillId="0" borderId="0" xfId="0" applyNumberFormat="1" applyFont="1" applyFill="1" applyBorder="1" applyAlignment="1">
      <alignment horizontal="right" vertical="center" wrapText="1"/>
    </xf>
    <xf numFmtId="164" fontId="1" fillId="0" borderId="0" xfId="0" applyNumberFormat="1" applyFont="1" applyFill="1" applyBorder="1"/>
    <xf numFmtId="164" fontId="2" fillId="0" borderId="1" xfId="0" applyNumberFormat="1" applyFont="1" applyFill="1" applyBorder="1" applyAlignment="1">
      <alignment horizontal="right" vertical="center"/>
    </xf>
    <xf numFmtId="1" fontId="1" fillId="0" borderId="1" xfId="0" applyNumberFormat="1" applyFont="1" applyFill="1" applyBorder="1" applyAlignment="1">
      <alignment horizontal="center"/>
    </xf>
    <xf numFmtId="164" fontId="4" fillId="0" borderId="0" xfId="0" applyNumberFormat="1" applyFont="1" applyFill="1" applyAlignment="1">
      <alignment horizontal="right" vertical="center"/>
    </xf>
    <xf numFmtId="1" fontId="1" fillId="0" borderId="1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Alignment="1">
      <alignment vertical="center"/>
    </xf>
    <xf numFmtId="0" fontId="0" fillId="0" borderId="0" xfId="0" applyAlignment="1">
      <alignment wrapText="1"/>
    </xf>
    <xf numFmtId="0" fontId="5" fillId="0" borderId="0" xfId="0" applyFont="1" applyAlignment="1">
      <alignment horizontal="justify"/>
    </xf>
    <xf numFmtId="0" fontId="3" fillId="0" borderId="0" xfId="0" applyFont="1" applyFill="1" applyAlignment="1">
      <alignment horizontal="center" vertical="center"/>
    </xf>
    <xf numFmtId="164" fontId="6" fillId="0" borderId="0" xfId="0" applyNumberFormat="1" applyFont="1" applyFill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3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3" fontId="4" fillId="0" borderId="0" xfId="0" applyNumberFormat="1" applyFont="1" applyFill="1" applyAlignment="1">
      <alignment horizontal="right" vertical="center"/>
    </xf>
    <xf numFmtId="164" fontId="7" fillId="0" borderId="0" xfId="0" applyNumberFormat="1" applyFont="1" applyFill="1" applyAlignment="1">
      <alignment horizontal="right" vertical="center"/>
    </xf>
    <xf numFmtId="164" fontId="8" fillId="0" borderId="0" xfId="0" applyNumberFormat="1" applyFont="1" applyFill="1" applyBorder="1" applyAlignment="1">
      <alignment horizontal="right" vertical="center" wrapText="1"/>
    </xf>
    <xf numFmtId="164" fontId="8" fillId="0" borderId="0" xfId="0" applyNumberFormat="1" applyFont="1" applyFill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16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5" fillId="0" borderId="0" xfId="0" applyFont="1" applyAlignment="1">
      <alignment horizontal="left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tabSelected="1" view="pageLayout" topLeftCell="A47" zoomScaleNormal="100" workbookViewId="0">
      <selection activeCell="E56" sqref="E56"/>
    </sheetView>
  </sheetViews>
  <sheetFormatPr defaultRowHeight="15.75"/>
  <cols>
    <col min="1" max="1" width="4.42578125" style="33" customWidth="1"/>
    <col min="2" max="2" width="42.28515625" style="34" customWidth="1"/>
    <col min="3" max="3" width="8.85546875" style="33" customWidth="1"/>
    <col min="4" max="4" width="11.5703125" style="32" customWidth="1"/>
    <col min="5" max="5" width="11.140625" style="1" customWidth="1"/>
    <col min="6" max="6" width="10.42578125" style="32" customWidth="1"/>
    <col min="7" max="7" width="11.42578125" style="32" customWidth="1"/>
    <col min="8" max="8" width="9.5703125" style="32" customWidth="1"/>
    <col min="9" max="9" width="9.85546875" style="33" customWidth="1"/>
    <col min="10" max="10" width="15.5703125" style="33" customWidth="1"/>
    <col min="11" max="11" width="16.42578125" style="33" customWidth="1"/>
    <col min="12" max="12" width="5.5703125" style="1" customWidth="1"/>
    <col min="13" max="13" width="12" style="2" hidden="1" customWidth="1"/>
    <col min="14" max="15" width="9.140625" style="2" hidden="1" customWidth="1"/>
    <col min="16" max="16" width="9.140625" style="2"/>
    <col min="17" max="17" width="10.28515625" style="2" customWidth="1"/>
    <col min="18" max="30" width="9.140625" style="2"/>
    <col min="31" max="16384" width="9.140625" style="11"/>
  </cols>
  <sheetData>
    <row r="1" spans="1:30">
      <c r="E1" s="74"/>
      <c r="G1" s="22"/>
      <c r="I1" s="24"/>
      <c r="J1" s="24" t="s">
        <v>1</v>
      </c>
      <c r="K1" s="24"/>
      <c r="L1" s="24"/>
    </row>
    <row r="2" spans="1:30">
      <c r="E2" s="74"/>
      <c r="G2" s="23"/>
      <c r="H2" s="24"/>
      <c r="I2" s="23"/>
      <c r="J2" s="24" t="s">
        <v>74</v>
      </c>
      <c r="K2" s="24"/>
      <c r="L2" s="24"/>
    </row>
    <row r="3" spans="1:30">
      <c r="E3" s="74"/>
      <c r="G3" s="23"/>
      <c r="H3" s="24"/>
      <c r="I3" s="24"/>
      <c r="J3" s="24" t="s">
        <v>75</v>
      </c>
      <c r="K3" s="24"/>
      <c r="L3" s="24"/>
    </row>
    <row r="4" spans="1:30">
      <c r="E4" s="74"/>
      <c r="G4" s="11"/>
      <c r="H4" s="35"/>
      <c r="I4" s="35"/>
      <c r="J4" s="35" t="s">
        <v>76</v>
      </c>
      <c r="K4" s="35"/>
      <c r="L4" s="35"/>
    </row>
    <row r="5" spans="1:30">
      <c r="E5" s="74"/>
      <c r="L5" s="74"/>
    </row>
    <row r="6" spans="1:30" s="23" customFormat="1" ht="15.75" customHeight="1">
      <c r="A6" s="20" t="s">
        <v>0</v>
      </c>
      <c r="B6" s="21"/>
      <c r="C6" s="20"/>
      <c r="D6" s="22"/>
      <c r="E6" s="3"/>
      <c r="F6" s="22"/>
      <c r="G6" s="37"/>
      <c r="I6" s="24"/>
      <c r="J6" s="24" t="s">
        <v>1</v>
      </c>
      <c r="K6" s="24"/>
      <c r="L6" s="24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s="23" customFormat="1" ht="15.75" customHeight="1">
      <c r="A7" s="20"/>
      <c r="B7" s="21"/>
      <c r="C7" s="20"/>
      <c r="D7" s="22"/>
      <c r="E7" s="3"/>
      <c r="F7" s="22"/>
      <c r="G7" s="37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s="23" customFormat="1">
      <c r="A8" s="20"/>
      <c r="B8" s="25"/>
      <c r="C8" s="20"/>
      <c r="D8" s="22"/>
      <c r="E8" s="3"/>
      <c r="F8" s="22"/>
      <c r="G8" s="37"/>
      <c r="I8" s="24"/>
      <c r="J8" s="24" t="s">
        <v>77</v>
      </c>
      <c r="K8" s="24"/>
      <c r="L8" s="24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s="23" customFormat="1">
      <c r="A9" s="20"/>
      <c r="B9" s="25"/>
      <c r="C9" s="20"/>
      <c r="D9" s="22"/>
      <c r="E9" s="3"/>
      <c r="F9" s="22"/>
      <c r="G9" s="37"/>
      <c r="I9" s="24"/>
      <c r="J9" s="24" t="s">
        <v>79</v>
      </c>
      <c r="K9" s="24"/>
      <c r="L9" s="24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s="23" customFormat="1">
      <c r="A10" s="69"/>
      <c r="B10" s="25"/>
      <c r="C10" s="69"/>
      <c r="D10" s="22"/>
      <c r="E10" s="3"/>
      <c r="F10" s="22"/>
      <c r="G10" s="37"/>
      <c r="I10" s="24"/>
      <c r="J10" s="24" t="s">
        <v>78</v>
      </c>
      <c r="K10" s="24"/>
      <c r="L10" s="24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0" s="23" customFormat="1">
      <c r="A11" s="20"/>
      <c r="B11" s="25"/>
      <c r="C11" s="20"/>
      <c r="D11" s="22"/>
      <c r="E11" s="3"/>
      <c r="F11" s="22"/>
      <c r="G11" s="22"/>
      <c r="I11" s="24"/>
      <c r="J11" s="24" t="s">
        <v>80</v>
      </c>
      <c r="K11" s="24"/>
      <c r="L11" s="24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0" s="23" customFormat="1" ht="19.5" customHeight="1">
      <c r="A12" s="69"/>
      <c r="B12" s="25"/>
      <c r="C12" s="69"/>
      <c r="D12" s="22"/>
      <c r="E12" s="3"/>
      <c r="F12" s="22"/>
      <c r="G12" s="22"/>
      <c r="H12" s="101"/>
      <c r="I12" s="101"/>
      <c r="J12" s="101"/>
      <c r="K12" s="101"/>
      <c r="L12" s="101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0">
      <c r="A13" s="91" t="s">
        <v>3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</row>
    <row r="14" spans="1:30">
      <c r="A14" s="91" t="s">
        <v>4</v>
      </c>
      <c r="B14" s="91"/>
      <c r="C14" s="91"/>
      <c r="D14" s="91" t="s">
        <v>5</v>
      </c>
      <c r="E14" s="91"/>
      <c r="F14" s="91"/>
      <c r="G14" s="91"/>
      <c r="H14" s="91"/>
      <c r="I14" s="91"/>
      <c r="J14" s="91"/>
      <c r="K14" s="91"/>
      <c r="L14" s="91"/>
    </row>
    <row r="15" spans="1:30">
      <c r="A15" s="91" t="s">
        <v>49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</row>
    <row r="16" spans="1:30" ht="12.75" customHeight="1">
      <c r="A16" s="20"/>
      <c r="B16" s="25"/>
      <c r="C16" s="20"/>
      <c r="D16" s="22"/>
      <c r="E16" s="3"/>
      <c r="F16" s="22"/>
      <c r="G16" s="22"/>
      <c r="H16" s="22"/>
      <c r="I16" s="20"/>
      <c r="J16" s="20"/>
      <c r="K16" s="20"/>
      <c r="L16" s="3"/>
    </row>
    <row r="17" spans="1:30" ht="19.5" customHeight="1">
      <c r="A17" s="86" t="s">
        <v>6</v>
      </c>
      <c r="B17" s="80" t="s">
        <v>7</v>
      </c>
      <c r="C17" s="86" t="s">
        <v>34</v>
      </c>
      <c r="D17" s="92" t="s">
        <v>23</v>
      </c>
      <c r="E17" s="93"/>
      <c r="F17" s="93"/>
      <c r="G17" s="93"/>
      <c r="H17" s="94"/>
      <c r="I17" s="86" t="s">
        <v>37</v>
      </c>
      <c r="J17" s="86" t="s">
        <v>8</v>
      </c>
      <c r="K17" s="86" t="s">
        <v>69</v>
      </c>
      <c r="L17" s="86" t="s">
        <v>38</v>
      </c>
    </row>
    <row r="18" spans="1:30" ht="153.75" customHeight="1">
      <c r="A18" s="86"/>
      <c r="B18" s="82"/>
      <c r="C18" s="86"/>
      <c r="D18" s="26" t="s">
        <v>9</v>
      </c>
      <c r="E18" s="13" t="s">
        <v>31</v>
      </c>
      <c r="F18" s="26" t="s">
        <v>33</v>
      </c>
      <c r="G18" s="26" t="s">
        <v>10</v>
      </c>
      <c r="H18" s="26" t="s">
        <v>32</v>
      </c>
      <c r="I18" s="86"/>
      <c r="J18" s="86"/>
      <c r="K18" s="86"/>
      <c r="L18" s="86"/>
    </row>
    <row r="19" spans="1:30" s="27" customFormat="1" ht="15.75" customHeight="1">
      <c r="A19" s="39">
        <v>1</v>
      </c>
      <c r="B19" s="39">
        <v>2</v>
      </c>
      <c r="C19" s="39">
        <v>3</v>
      </c>
      <c r="D19" s="39">
        <v>4</v>
      </c>
      <c r="E19" s="39">
        <v>5</v>
      </c>
      <c r="F19" s="39">
        <v>6</v>
      </c>
      <c r="G19" s="39">
        <v>7</v>
      </c>
      <c r="H19" s="39">
        <v>8</v>
      </c>
      <c r="I19" s="39">
        <v>9</v>
      </c>
      <c r="J19" s="39">
        <v>10</v>
      </c>
      <c r="K19" s="39">
        <v>11</v>
      </c>
      <c r="L19" s="39">
        <v>12</v>
      </c>
      <c r="M19" s="4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0" ht="141.6" hidden="1" customHeight="1">
      <c r="A20" s="85" t="s">
        <v>11</v>
      </c>
      <c r="B20" s="28" t="s">
        <v>12</v>
      </c>
      <c r="C20" s="13"/>
      <c r="D20" s="9"/>
      <c r="E20" s="8"/>
      <c r="F20" s="10"/>
      <c r="G20" s="9"/>
      <c r="H20" s="10"/>
      <c r="I20" s="85">
        <v>467</v>
      </c>
      <c r="K20" s="86" t="s">
        <v>57</v>
      </c>
      <c r="L20" s="76"/>
    </row>
    <row r="21" spans="1:30" ht="49.5" customHeight="1">
      <c r="A21" s="85"/>
      <c r="B21" s="96" t="s">
        <v>71</v>
      </c>
      <c r="C21" s="57" t="s">
        <v>43</v>
      </c>
      <c r="D21" s="18">
        <f>G21+H21</f>
        <v>19806.2</v>
      </c>
      <c r="E21" s="19"/>
      <c r="F21" s="38"/>
      <c r="G21" s="18">
        <v>19806.2</v>
      </c>
      <c r="H21" s="10"/>
      <c r="I21" s="85"/>
      <c r="J21" s="80" t="s">
        <v>56</v>
      </c>
      <c r="K21" s="86"/>
      <c r="L21" s="76"/>
      <c r="M21" s="2" t="s">
        <v>13</v>
      </c>
    </row>
    <row r="22" spans="1:30" ht="49.5" customHeight="1">
      <c r="A22" s="85"/>
      <c r="B22" s="96"/>
      <c r="C22" s="57" t="s">
        <v>44</v>
      </c>
      <c r="D22" s="18">
        <f t="shared" ref="D22:D23" si="0">G22+H22</f>
        <v>19855.8</v>
      </c>
      <c r="E22" s="19"/>
      <c r="F22" s="38"/>
      <c r="G22" s="18">
        <v>19855.8</v>
      </c>
      <c r="H22" s="10"/>
      <c r="I22" s="85"/>
      <c r="J22" s="81"/>
      <c r="K22" s="86"/>
      <c r="L22" s="76"/>
    </row>
    <row r="23" spans="1:30" ht="49.5" customHeight="1">
      <c r="A23" s="85"/>
      <c r="B23" s="96"/>
      <c r="C23" s="57" t="s">
        <v>45</v>
      </c>
      <c r="D23" s="18">
        <f t="shared" si="0"/>
        <v>19897.099999999999</v>
      </c>
      <c r="E23" s="8"/>
      <c r="F23" s="10"/>
      <c r="G23" s="9">
        <v>19897.099999999999</v>
      </c>
      <c r="H23" s="10"/>
      <c r="I23" s="85"/>
      <c r="J23" s="82"/>
      <c r="K23" s="86"/>
      <c r="L23" s="76"/>
    </row>
    <row r="24" spans="1:30" ht="25.5" customHeight="1">
      <c r="A24" s="41">
        <v>1</v>
      </c>
      <c r="B24" s="41">
        <v>2</v>
      </c>
      <c r="C24" s="41">
        <v>3</v>
      </c>
      <c r="D24" s="41">
        <v>4</v>
      </c>
      <c r="E24" s="41">
        <v>5</v>
      </c>
      <c r="F24" s="41">
        <v>6</v>
      </c>
      <c r="G24" s="41">
        <v>7</v>
      </c>
      <c r="H24" s="41">
        <v>8</v>
      </c>
      <c r="I24" s="17">
        <v>9</v>
      </c>
      <c r="J24" s="17">
        <v>10</v>
      </c>
      <c r="K24" s="17">
        <v>11</v>
      </c>
      <c r="L24" s="17">
        <v>12</v>
      </c>
      <c r="M24" s="6"/>
    </row>
    <row r="25" spans="1:30" ht="32.25" customHeight="1">
      <c r="A25" s="95" t="s">
        <v>14</v>
      </c>
      <c r="B25" s="96" t="s">
        <v>55</v>
      </c>
      <c r="C25" s="57" t="s">
        <v>43</v>
      </c>
      <c r="D25" s="9">
        <f t="shared" ref="D25:D27" si="1">G25+H25</f>
        <v>42352.3</v>
      </c>
      <c r="E25" s="8"/>
      <c r="F25" s="10"/>
      <c r="G25" s="10">
        <v>42352.3</v>
      </c>
      <c r="H25" s="10"/>
      <c r="I25" s="97">
        <v>467</v>
      </c>
      <c r="J25" s="99" t="s">
        <v>58</v>
      </c>
      <c r="K25" s="98" t="s">
        <v>15</v>
      </c>
      <c r="L25" s="76"/>
    </row>
    <row r="26" spans="1:30" ht="32.25" customHeight="1">
      <c r="A26" s="95"/>
      <c r="B26" s="96"/>
      <c r="C26" s="57" t="s">
        <v>44</v>
      </c>
      <c r="D26" s="9">
        <f t="shared" si="1"/>
        <v>42480.7</v>
      </c>
      <c r="E26" s="8"/>
      <c r="F26" s="10"/>
      <c r="G26" s="10">
        <v>42480.7</v>
      </c>
      <c r="H26" s="10"/>
      <c r="I26" s="97"/>
      <c r="J26" s="100"/>
      <c r="K26" s="98"/>
      <c r="L26" s="76"/>
    </row>
    <row r="27" spans="1:30" ht="32.25" customHeight="1">
      <c r="A27" s="95"/>
      <c r="B27" s="96"/>
      <c r="C27" s="57" t="s">
        <v>45</v>
      </c>
      <c r="D27" s="9">
        <f t="shared" si="1"/>
        <v>42593.3</v>
      </c>
      <c r="E27" s="8"/>
      <c r="F27" s="10"/>
      <c r="G27" s="10">
        <v>42593.3</v>
      </c>
      <c r="H27" s="10"/>
      <c r="I27" s="97"/>
      <c r="J27" s="100"/>
      <c r="K27" s="98"/>
      <c r="L27" s="76"/>
    </row>
    <row r="28" spans="1:30" s="29" customFormat="1" ht="32.25" customHeight="1">
      <c r="A28" s="85" t="s">
        <v>20</v>
      </c>
      <c r="B28" s="84" t="s">
        <v>53</v>
      </c>
      <c r="C28" s="57" t="s">
        <v>43</v>
      </c>
      <c r="D28" s="9">
        <f>E28+F28+G28+H28</f>
        <v>9528.9</v>
      </c>
      <c r="E28" s="8"/>
      <c r="F28" s="10"/>
      <c r="G28" s="9">
        <v>8743.1</v>
      </c>
      <c r="H28" s="10">
        <v>785.8</v>
      </c>
      <c r="I28" s="85">
        <v>467</v>
      </c>
      <c r="J28" s="87" t="s">
        <v>59</v>
      </c>
      <c r="K28" s="86">
        <v>241</v>
      </c>
      <c r="L28" s="76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30" s="29" customFormat="1" ht="32.25" customHeight="1">
      <c r="A29" s="85"/>
      <c r="B29" s="84"/>
      <c r="C29" s="57" t="s">
        <v>44</v>
      </c>
      <c r="D29" s="9">
        <f t="shared" ref="D29" si="2">E29+F29+G29+H29</f>
        <v>9550.6999999999989</v>
      </c>
      <c r="E29" s="8"/>
      <c r="F29" s="10"/>
      <c r="G29" s="9">
        <v>8754.9</v>
      </c>
      <c r="H29" s="10">
        <v>795.8</v>
      </c>
      <c r="I29" s="85"/>
      <c r="J29" s="88"/>
      <c r="K29" s="86"/>
      <c r="L29" s="76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30" s="29" customFormat="1" ht="32.25" customHeight="1">
      <c r="A30" s="85"/>
      <c r="B30" s="84"/>
      <c r="C30" s="57" t="s">
        <v>45</v>
      </c>
      <c r="D30" s="9">
        <f>G30+H30</f>
        <v>9570.5999999999985</v>
      </c>
      <c r="E30" s="8"/>
      <c r="F30" s="10"/>
      <c r="G30" s="9">
        <v>8764.7999999999993</v>
      </c>
      <c r="H30" s="10">
        <v>805.8</v>
      </c>
      <c r="I30" s="85"/>
      <c r="J30" s="89"/>
      <c r="K30" s="86"/>
      <c r="L30" s="76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30" s="29" customFormat="1" ht="41.25" customHeight="1">
      <c r="A31" s="85">
        <v>4</v>
      </c>
      <c r="B31" s="84" t="s">
        <v>29</v>
      </c>
      <c r="C31" s="57" t="s">
        <v>43</v>
      </c>
      <c r="D31" s="9">
        <f t="shared" ref="D31" si="3">G31+H31</f>
        <v>21982.5</v>
      </c>
      <c r="E31" s="8"/>
      <c r="F31" s="10"/>
      <c r="G31" s="10">
        <v>21982.5</v>
      </c>
      <c r="H31" s="10"/>
      <c r="I31" s="85">
        <v>467</v>
      </c>
      <c r="J31" s="80" t="s">
        <v>60</v>
      </c>
      <c r="K31" s="86" t="s">
        <v>64</v>
      </c>
      <c r="L31" s="76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s="29" customFormat="1" ht="41.25" customHeight="1">
      <c r="A32" s="85"/>
      <c r="B32" s="84"/>
      <c r="C32" s="57" t="s">
        <v>44</v>
      </c>
      <c r="D32" s="9">
        <f>G32+H32</f>
        <v>20717.099999999999</v>
      </c>
      <c r="E32" s="8"/>
      <c r="F32" s="10"/>
      <c r="G32" s="10">
        <v>20717.099999999999</v>
      </c>
      <c r="H32" s="10"/>
      <c r="I32" s="85"/>
      <c r="J32" s="81"/>
      <c r="K32" s="86"/>
      <c r="L32" s="76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30" s="29" customFormat="1" ht="41.25" customHeight="1">
      <c r="A33" s="85"/>
      <c r="B33" s="84"/>
      <c r="C33" s="57" t="s">
        <v>45</v>
      </c>
      <c r="D33" s="9">
        <f>G33+H33</f>
        <v>20748</v>
      </c>
      <c r="E33" s="8"/>
      <c r="F33" s="10"/>
      <c r="G33" s="10">
        <v>20748</v>
      </c>
      <c r="H33" s="10"/>
      <c r="I33" s="85"/>
      <c r="J33" s="82"/>
      <c r="K33" s="86"/>
      <c r="L33" s="76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0" ht="42" customHeight="1">
      <c r="A34" s="86" t="s">
        <v>24</v>
      </c>
      <c r="B34" s="84" t="s">
        <v>73</v>
      </c>
      <c r="C34" s="57" t="s">
        <v>43</v>
      </c>
      <c r="D34" s="9">
        <f t="shared" ref="D34:D43" si="4">G34+H34</f>
        <v>1837.92</v>
      </c>
      <c r="E34" s="14"/>
      <c r="F34" s="9"/>
      <c r="G34" s="9">
        <f>G37+G41+G44</f>
        <v>1837.92</v>
      </c>
      <c r="H34" s="9"/>
      <c r="I34" s="85">
        <v>467</v>
      </c>
      <c r="J34" s="87" t="s">
        <v>61</v>
      </c>
      <c r="K34" s="86" t="s">
        <v>68</v>
      </c>
      <c r="L34" s="76"/>
    </row>
    <row r="35" spans="1:30" ht="42" customHeight="1">
      <c r="A35" s="86"/>
      <c r="B35" s="84"/>
      <c r="C35" s="57" t="s">
        <v>44</v>
      </c>
      <c r="D35" s="9">
        <f t="shared" si="4"/>
        <v>1092.3</v>
      </c>
      <c r="E35" s="14"/>
      <c r="F35" s="9"/>
      <c r="G35" s="9">
        <f>G38+G42+G45</f>
        <v>1092.3</v>
      </c>
      <c r="H35" s="9"/>
      <c r="I35" s="85"/>
      <c r="J35" s="88"/>
      <c r="K35" s="86"/>
      <c r="L35" s="76"/>
    </row>
    <row r="36" spans="1:30" ht="42" customHeight="1">
      <c r="A36" s="86"/>
      <c r="B36" s="84"/>
      <c r="C36" s="57" t="s">
        <v>45</v>
      </c>
      <c r="D36" s="9">
        <f t="shared" si="4"/>
        <v>1092.3</v>
      </c>
      <c r="E36" s="14"/>
      <c r="F36" s="9"/>
      <c r="G36" s="9">
        <f>G39+G43+G46</f>
        <v>1092.3</v>
      </c>
      <c r="H36" s="9"/>
      <c r="I36" s="85"/>
      <c r="J36" s="89"/>
      <c r="K36" s="86"/>
      <c r="L36" s="76"/>
    </row>
    <row r="37" spans="1:30" ht="38.25" customHeight="1">
      <c r="A37" s="77" t="s">
        <v>25</v>
      </c>
      <c r="B37" s="84" t="s">
        <v>47</v>
      </c>
      <c r="C37" s="57" t="s">
        <v>43</v>
      </c>
      <c r="D37" s="9">
        <f t="shared" si="4"/>
        <v>106.72</v>
      </c>
      <c r="E37" s="8"/>
      <c r="F37" s="10"/>
      <c r="G37" s="9">
        <f>54.2+52.52</f>
        <v>106.72</v>
      </c>
      <c r="H37" s="10"/>
      <c r="I37" s="85">
        <v>467</v>
      </c>
      <c r="J37" s="90" t="s">
        <v>62</v>
      </c>
      <c r="K37" s="86">
        <v>310</v>
      </c>
      <c r="L37" s="76"/>
      <c r="M37" s="6"/>
    </row>
    <row r="38" spans="1:30" ht="38.25" customHeight="1">
      <c r="A38" s="78"/>
      <c r="B38" s="84"/>
      <c r="C38" s="57" t="s">
        <v>44</v>
      </c>
      <c r="D38" s="9">
        <f t="shared" si="4"/>
        <v>0</v>
      </c>
      <c r="E38" s="8"/>
      <c r="F38" s="10"/>
      <c r="G38" s="9"/>
      <c r="H38" s="10"/>
      <c r="I38" s="85"/>
      <c r="J38" s="90"/>
      <c r="K38" s="86"/>
      <c r="L38" s="76"/>
      <c r="M38" s="6"/>
    </row>
    <row r="39" spans="1:30" ht="38.25" customHeight="1">
      <c r="A39" s="79"/>
      <c r="B39" s="84"/>
      <c r="C39" s="57" t="s">
        <v>45</v>
      </c>
      <c r="D39" s="9">
        <f t="shared" si="4"/>
        <v>0</v>
      </c>
      <c r="E39" s="8"/>
      <c r="F39" s="10"/>
      <c r="G39" s="9"/>
      <c r="H39" s="10"/>
      <c r="I39" s="85"/>
      <c r="J39" s="90"/>
      <c r="K39" s="86"/>
      <c r="L39" s="76"/>
      <c r="M39" s="6"/>
    </row>
    <row r="40" spans="1:30" ht="26.25" customHeight="1">
      <c r="A40" s="41">
        <v>1</v>
      </c>
      <c r="B40" s="66">
        <v>2</v>
      </c>
      <c r="C40" s="66">
        <v>3</v>
      </c>
      <c r="D40" s="66">
        <v>4</v>
      </c>
      <c r="E40" s="41">
        <v>5</v>
      </c>
      <c r="F40" s="41">
        <v>6</v>
      </c>
      <c r="G40" s="66">
        <v>7</v>
      </c>
      <c r="H40" s="41">
        <v>8</v>
      </c>
      <c r="I40" s="41">
        <v>9</v>
      </c>
      <c r="J40" s="66" t="s">
        <v>70</v>
      </c>
      <c r="K40" s="66">
        <v>11</v>
      </c>
      <c r="L40" s="66">
        <v>12</v>
      </c>
    </row>
    <row r="41" spans="1:30" ht="37.5" customHeight="1">
      <c r="A41" s="77" t="s">
        <v>26</v>
      </c>
      <c r="B41" s="84" t="s">
        <v>30</v>
      </c>
      <c r="C41" s="57" t="s">
        <v>43</v>
      </c>
      <c r="D41" s="9">
        <f t="shared" si="4"/>
        <v>920.2</v>
      </c>
      <c r="E41" s="8"/>
      <c r="F41" s="10"/>
      <c r="G41" s="9">
        <v>920.2</v>
      </c>
      <c r="H41" s="10"/>
      <c r="I41" s="85">
        <v>467</v>
      </c>
      <c r="J41" s="87" t="s">
        <v>50</v>
      </c>
      <c r="K41" s="86">
        <v>226</v>
      </c>
      <c r="L41" s="76"/>
    </row>
    <row r="42" spans="1:30" ht="37.5" customHeight="1">
      <c r="A42" s="78"/>
      <c r="B42" s="84"/>
      <c r="C42" s="57" t="s">
        <v>44</v>
      </c>
      <c r="D42" s="9">
        <f t="shared" si="4"/>
        <v>920.2</v>
      </c>
      <c r="E42" s="8"/>
      <c r="F42" s="10"/>
      <c r="G42" s="9">
        <v>920.2</v>
      </c>
      <c r="H42" s="10"/>
      <c r="I42" s="85"/>
      <c r="J42" s="88"/>
      <c r="K42" s="86"/>
      <c r="L42" s="76"/>
    </row>
    <row r="43" spans="1:30" ht="37.5" customHeight="1">
      <c r="A43" s="78"/>
      <c r="B43" s="84"/>
      <c r="C43" s="57" t="s">
        <v>45</v>
      </c>
      <c r="D43" s="9">
        <f t="shared" si="4"/>
        <v>920.2</v>
      </c>
      <c r="E43" s="8"/>
      <c r="F43" s="10"/>
      <c r="G43" s="9">
        <v>920.2</v>
      </c>
      <c r="H43" s="10"/>
      <c r="I43" s="85"/>
      <c r="J43" s="89"/>
      <c r="K43" s="86"/>
      <c r="L43" s="76"/>
    </row>
    <row r="44" spans="1:30" ht="38.25" customHeight="1">
      <c r="A44" s="85" t="s">
        <v>27</v>
      </c>
      <c r="B44" s="84" t="s">
        <v>66</v>
      </c>
      <c r="C44" s="57" t="s">
        <v>43</v>
      </c>
      <c r="D44" s="9">
        <f>G44+H44</f>
        <v>811</v>
      </c>
      <c r="E44" s="8"/>
      <c r="F44" s="10"/>
      <c r="G44" s="10">
        <v>811</v>
      </c>
      <c r="H44" s="10"/>
      <c r="I44" s="85">
        <v>467</v>
      </c>
      <c r="J44" s="87" t="s">
        <v>50</v>
      </c>
      <c r="K44" s="80" t="s">
        <v>67</v>
      </c>
      <c r="L44" s="80"/>
    </row>
    <row r="45" spans="1:30" ht="38.25" customHeight="1">
      <c r="A45" s="85"/>
      <c r="B45" s="84"/>
      <c r="C45" s="57" t="s">
        <v>44</v>
      </c>
      <c r="D45" s="9">
        <f>G45+H45</f>
        <v>172.1</v>
      </c>
      <c r="E45" s="8"/>
      <c r="F45" s="10"/>
      <c r="G45" s="10">
        <v>172.1</v>
      </c>
      <c r="H45" s="10"/>
      <c r="I45" s="85"/>
      <c r="J45" s="88"/>
      <c r="K45" s="81"/>
      <c r="L45" s="81"/>
    </row>
    <row r="46" spans="1:30" ht="38.25" customHeight="1">
      <c r="A46" s="85"/>
      <c r="B46" s="84"/>
      <c r="C46" s="57" t="s">
        <v>45</v>
      </c>
      <c r="D46" s="9">
        <f>G46+H46</f>
        <v>172.1</v>
      </c>
      <c r="E46" s="8"/>
      <c r="F46" s="10"/>
      <c r="G46" s="10">
        <v>172.1</v>
      </c>
      <c r="H46" s="10"/>
      <c r="I46" s="85"/>
      <c r="J46" s="89"/>
      <c r="K46" s="82"/>
      <c r="L46" s="82"/>
    </row>
    <row r="47" spans="1:30" ht="70.5" customHeight="1">
      <c r="A47" s="15"/>
      <c r="B47" s="28" t="s">
        <v>35</v>
      </c>
      <c r="C47" s="57" t="s">
        <v>43</v>
      </c>
      <c r="D47" s="9">
        <f>D21+D25+D28+D31+D34</f>
        <v>95507.819999999992</v>
      </c>
      <c r="E47" s="30"/>
      <c r="F47" s="9"/>
      <c r="G47" s="9">
        <f t="shared" ref="G47:H49" si="5">G21+G25+G28+G31+G34</f>
        <v>94722.02</v>
      </c>
      <c r="H47" s="9">
        <f t="shared" si="5"/>
        <v>785.8</v>
      </c>
      <c r="I47" s="77">
        <v>467</v>
      </c>
      <c r="J47" s="80" t="s">
        <v>63</v>
      </c>
      <c r="K47" s="80" t="s">
        <v>65</v>
      </c>
      <c r="L47" s="70"/>
      <c r="M47" s="12"/>
      <c r="N47" s="2" t="s">
        <v>22</v>
      </c>
    </row>
    <row r="48" spans="1:30" ht="70.5" customHeight="1">
      <c r="A48" s="15"/>
      <c r="B48" s="28" t="s">
        <v>35</v>
      </c>
      <c r="C48" s="57" t="s">
        <v>44</v>
      </c>
      <c r="D48" s="9">
        <f>D22+D26+D29+D32+D35</f>
        <v>93696.599999999991</v>
      </c>
      <c r="E48" s="30">
        <f>E22+E26+E29+E32+E35</f>
        <v>0</v>
      </c>
      <c r="F48" s="9">
        <f>F22+F26+F29+F32+F35</f>
        <v>0</v>
      </c>
      <c r="G48" s="9">
        <f t="shared" si="5"/>
        <v>92900.800000000003</v>
      </c>
      <c r="H48" s="9">
        <f t="shared" si="5"/>
        <v>795.8</v>
      </c>
      <c r="I48" s="78"/>
      <c r="J48" s="81"/>
      <c r="K48" s="81"/>
      <c r="L48" s="71"/>
      <c r="M48" s="12">
        <v>92220.1</v>
      </c>
    </row>
    <row r="49" spans="1:13" ht="55.5" customHeight="1">
      <c r="A49" s="15"/>
      <c r="B49" s="28" t="s">
        <v>35</v>
      </c>
      <c r="C49" s="57" t="s">
        <v>45</v>
      </c>
      <c r="D49" s="9">
        <f>G49+H49</f>
        <v>93901.3</v>
      </c>
      <c r="E49" s="9"/>
      <c r="F49" s="9"/>
      <c r="G49" s="9">
        <f t="shared" si="5"/>
        <v>93095.5</v>
      </c>
      <c r="H49" s="9">
        <f t="shared" si="5"/>
        <v>805.8</v>
      </c>
      <c r="I49" s="79"/>
      <c r="J49" s="82"/>
      <c r="K49" s="82"/>
      <c r="L49" s="72"/>
      <c r="M49" s="12">
        <v>92856.3</v>
      </c>
    </row>
    <row r="50" spans="1:13" ht="15.75" hidden="1" customHeight="1">
      <c r="A50" s="15"/>
      <c r="B50" s="28" t="s">
        <v>35</v>
      </c>
      <c r="C50" s="13"/>
      <c r="D50" s="9">
        <f>SUM(D47:D49)</f>
        <v>283105.71999999997</v>
      </c>
      <c r="E50" s="9"/>
      <c r="F50" s="9"/>
      <c r="G50" s="9">
        <f>SUM(G47:G49)</f>
        <v>280718.32</v>
      </c>
      <c r="H50" s="9">
        <f>SUM(H47:H49)</f>
        <v>2387.3999999999996</v>
      </c>
      <c r="I50" s="72"/>
      <c r="J50" s="73"/>
      <c r="K50" s="73"/>
      <c r="L50" s="72"/>
      <c r="M50" s="12">
        <v>92760</v>
      </c>
    </row>
    <row r="51" spans="1:13" ht="33" customHeight="1">
      <c r="A51" s="20"/>
      <c r="B51" s="31"/>
      <c r="C51" s="47"/>
      <c r="D51" s="55"/>
      <c r="E51" s="48"/>
      <c r="F51" s="36"/>
      <c r="G51" s="55"/>
      <c r="H51" s="55"/>
      <c r="I51" s="49"/>
      <c r="J51" s="68"/>
      <c r="K51" s="68"/>
      <c r="L51" s="3"/>
    </row>
    <row r="52" spans="1:13" ht="20.25" customHeight="1">
      <c r="A52" s="67" t="s">
        <v>82</v>
      </c>
      <c r="B52" s="31"/>
      <c r="C52" s="47"/>
      <c r="D52" s="55"/>
      <c r="E52" s="48"/>
      <c r="F52" s="36"/>
      <c r="G52" s="55"/>
      <c r="H52" s="55"/>
      <c r="I52" s="49"/>
      <c r="J52" s="68"/>
      <c r="K52" s="68"/>
      <c r="L52" s="3"/>
    </row>
    <row r="53" spans="1:13">
      <c r="A53" s="35" t="s">
        <v>81</v>
      </c>
      <c r="B53" s="35"/>
      <c r="C53" s="50"/>
      <c r="D53" s="42"/>
      <c r="E53" s="51"/>
      <c r="F53" s="16"/>
      <c r="G53" s="56"/>
      <c r="H53" s="54"/>
      <c r="I53" s="45"/>
    </row>
    <row r="54" spans="1:13">
      <c r="A54" s="102" t="s">
        <v>83</v>
      </c>
      <c r="B54" s="102"/>
      <c r="C54" s="102"/>
      <c r="D54" s="102"/>
      <c r="E54" s="51"/>
      <c r="F54" s="16"/>
      <c r="G54" s="40">
        <f>88074542.1+739875</f>
        <v>88814417.099999994</v>
      </c>
      <c r="H54" s="16"/>
      <c r="I54" s="45"/>
    </row>
    <row r="55" spans="1:13">
      <c r="A55" s="75" t="s">
        <v>84</v>
      </c>
      <c r="C55" s="16">
        <f t="shared" ref="C55" si="6">SUM(C47:C50)</f>
        <v>0</v>
      </c>
      <c r="D55" s="16"/>
      <c r="E55" s="16"/>
      <c r="F55" s="16"/>
      <c r="G55" s="16"/>
      <c r="H55" s="16"/>
      <c r="I55" s="45"/>
      <c r="J55" s="11"/>
      <c r="K55" s="83" t="s">
        <v>72</v>
      </c>
      <c r="L55" s="83"/>
    </row>
    <row r="56" spans="1:13">
      <c r="E56" s="52"/>
      <c r="F56" s="16"/>
      <c r="G56" s="16"/>
      <c r="H56" s="16"/>
      <c r="I56" s="45"/>
    </row>
  </sheetData>
  <mergeCells count="65">
    <mergeCell ref="A54:D54"/>
    <mergeCell ref="A44:A46"/>
    <mergeCell ref="B44:B46"/>
    <mergeCell ref="I44:I46"/>
    <mergeCell ref="K44:K46"/>
    <mergeCell ref="H12:L12"/>
    <mergeCell ref="A41:A43"/>
    <mergeCell ref="B41:B43"/>
    <mergeCell ref="I41:I43"/>
    <mergeCell ref="K41:K43"/>
    <mergeCell ref="J41:J43"/>
    <mergeCell ref="L28:L30"/>
    <mergeCell ref="A28:A30"/>
    <mergeCell ref="B28:B30"/>
    <mergeCell ref="I28:I30"/>
    <mergeCell ref="K28:K30"/>
    <mergeCell ref="J28:J30"/>
    <mergeCell ref="A20:A23"/>
    <mergeCell ref="I20:I23"/>
    <mergeCell ref="K20:K23"/>
    <mergeCell ref="L20:L23"/>
    <mergeCell ref="B21:B23"/>
    <mergeCell ref="J21:J23"/>
    <mergeCell ref="A25:A27"/>
    <mergeCell ref="B25:B27"/>
    <mergeCell ref="I25:I27"/>
    <mergeCell ref="K25:K27"/>
    <mergeCell ref="L25:L27"/>
    <mergeCell ref="J25:J27"/>
    <mergeCell ref="A14:L14"/>
    <mergeCell ref="A13:L13"/>
    <mergeCell ref="A15:L15"/>
    <mergeCell ref="A17:A18"/>
    <mergeCell ref="B17:B18"/>
    <mergeCell ref="C17:C18"/>
    <mergeCell ref="D17:H17"/>
    <mergeCell ref="I17:I18"/>
    <mergeCell ref="J17:J18"/>
    <mergeCell ref="K17:K18"/>
    <mergeCell ref="L17:L18"/>
    <mergeCell ref="L31:L33"/>
    <mergeCell ref="A31:A33"/>
    <mergeCell ref="B31:B33"/>
    <mergeCell ref="I31:I33"/>
    <mergeCell ref="K31:K33"/>
    <mergeCell ref="J31:J33"/>
    <mergeCell ref="A37:A39"/>
    <mergeCell ref="B37:B39"/>
    <mergeCell ref="I37:I39"/>
    <mergeCell ref="K37:K39"/>
    <mergeCell ref="J34:J36"/>
    <mergeCell ref="J37:J39"/>
    <mergeCell ref="A34:A36"/>
    <mergeCell ref="B34:B36"/>
    <mergeCell ref="I34:I36"/>
    <mergeCell ref="K34:K36"/>
    <mergeCell ref="L34:L36"/>
    <mergeCell ref="I47:I49"/>
    <mergeCell ref="J47:J49"/>
    <mergeCell ref="K47:K49"/>
    <mergeCell ref="K55:L55"/>
    <mergeCell ref="L37:L39"/>
    <mergeCell ref="L44:L46"/>
    <mergeCell ref="J44:J46"/>
    <mergeCell ref="L41:L43"/>
  </mergeCells>
  <pageMargins left="0.78740157480314965" right="0.59055118110236227" top="1.1811023622047245" bottom="0.39370078740157483" header="0.31496062992125984" footer="0.31496062992125984"/>
  <pageSetup paperSize="9" scale="83" fitToHeight="100" orientation="landscape" horizontalDpi="180" verticalDpi="180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workbookViewId="0">
      <selection activeCell="B18" sqref="B18"/>
    </sheetView>
  </sheetViews>
  <sheetFormatPr defaultRowHeight="15"/>
  <cols>
    <col min="1" max="1" width="36.5703125" customWidth="1"/>
  </cols>
  <sheetData>
    <row r="1" spans="1:4" ht="45">
      <c r="A1" s="43" t="s">
        <v>39</v>
      </c>
    </row>
    <row r="2" spans="1:4">
      <c r="A2" s="43">
        <v>2015</v>
      </c>
      <c r="B2">
        <v>1010</v>
      </c>
      <c r="C2">
        <v>328</v>
      </c>
      <c r="D2">
        <f>SUM(B2:C2)</f>
        <v>1338</v>
      </c>
    </row>
    <row r="3" spans="1:4">
      <c r="A3" s="43">
        <v>2016</v>
      </c>
      <c r="B3">
        <v>1021</v>
      </c>
      <c r="C3">
        <v>261</v>
      </c>
      <c r="D3">
        <f t="shared" ref="D3:D4" si="0">SUM(B3:C3)</f>
        <v>1282</v>
      </c>
    </row>
    <row r="4" spans="1:4">
      <c r="A4" s="43">
        <v>2017</v>
      </c>
      <c r="B4">
        <v>1021</v>
      </c>
      <c r="C4">
        <v>282</v>
      </c>
      <c r="D4">
        <f t="shared" si="0"/>
        <v>1303</v>
      </c>
    </row>
    <row r="5" spans="1:4" ht="49.5">
      <c r="A5" s="44" t="s">
        <v>40</v>
      </c>
    </row>
    <row r="6" spans="1:4">
      <c r="A6" s="43">
        <v>2015</v>
      </c>
      <c r="B6">
        <v>84</v>
      </c>
      <c r="C6">
        <v>42</v>
      </c>
      <c r="D6">
        <f>SUM(B6:C6)</f>
        <v>126</v>
      </c>
    </row>
    <row r="7" spans="1:4">
      <c r="A7" s="43">
        <v>2016</v>
      </c>
      <c r="B7">
        <v>84</v>
      </c>
      <c r="C7">
        <v>20</v>
      </c>
      <c r="D7">
        <f t="shared" ref="D7:D8" si="1">SUM(B7:C7)</f>
        <v>104</v>
      </c>
    </row>
    <row r="8" spans="1:4">
      <c r="A8" s="43">
        <v>2017</v>
      </c>
      <c r="B8">
        <v>84</v>
      </c>
      <c r="C8">
        <v>21</v>
      </c>
      <c r="D8">
        <f t="shared" si="1"/>
        <v>105</v>
      </c>
    </row>
    <row r="9" spans="1:4" ht="82.5">
      <c r="A9" s="44" t="s">
        <v>41</v>
      </c>
    </row>
    <row r="10" spans="1:4">
      <c r="A10" s="43">
        <v>2015</v>
      </c>
      <c r="B10">
        <v>0</v>
      </c>
      <c r="C10">
        <v>832</v>
      </c>
      <c r="D10">
        <f>SUM(B10:C10)</f>
        <v>832</v>
      </c>
    </row>
    <row r="11" spans="1:4">
      <c r="A11" s="43">
        <v>2016</v>
      </c>
      <c r="B11">
        <v>571</v>
      </c>
      <c r="C11">
        <v>20</v>
      </c>
      <c r="D11">
        <f t="shared" ref="D11:D12" si="2">SUM(B11:C11)</f>
        <v>591</v>
      </c>
    </row>
    <row r="12" spans="1:4">
      <c r="A12" s="43">
        <v>2017</v>
      </c>
      <c r="B12">
        <v>571</v>
      </c>
      <c r="C12">
        <v>29</v>
      </c>
      <c r="D12">
        <f t="shared" si="2"/>
        <v>600</v>
      </c>
    </row>
    <row r="16" spans="1:4">
      <c r="B16">
        <v>920165.96</v>
      </c>
    </row>
    <row r="17" spans="2:2">
      <c r="B17">
        <v>117235</v>
      </c>
    </row>
    <row r="18" spans="2:2">
      <c r="B18">
        <v>54888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73"/>
  <sheetViews>
    <sheetView topLeftCell="A38" workbookViewId="0">
      <selection activeCell="G43" sqref="G43:K48"/>
    </sheetView>
  </sheetViews>
  <sheetFormatPr defaultRowHeight="15.75"/>
  <cols>
    <col min="1" max="1" width="4.42578125" style="33" customWidth="1"/>
    <col min="2" max="2" width="19.85546875" style="34" customWidth="1"/>
    <col min="3" max="3" width="8.85546875" style="33" customWidth="1"/>
    <col min="4" max="4" width="11.5703125" style="32" customWidth="1"/>
    <col min="5" max="5" width="11.140625" style="58" customWidth="1"/>
    <col min="6" max="6" width="10.42578125" style="32" customWidth="1"/>
    <col min="7" max="7" width="11.42578125" style="32" customWidth="1"/>
    <col min="8" max="8" width="9.5703125" style="32" customWidth="1"/>
    <col min="9" max="9" width="8.28515625" style="33" customWidth="1"/>
    <col min="10" max="10" width="16.5703125" style="33" customWidth="1"/>
    <col min="11" max="11" width="13.5703125" style="33" customWidth="1"/>
    <col min="12" max="12" width="5.28515625" style="58" customWidth="1"/>
    <col min="13" max="13" width="12" style="2" hidden="1" customWidth="1"/>
    <col min="14" max="15" width="9.140625" style="2" hidden="1" customWidth="1"/>
    <col min="16" max="19" width="9.140625" style="2"/>
    <col min="20" max="20" width="10.28515625" style="2" customWidth="1"/>
    <col min="21" max="33" width="9.140625" style="2"/>
    <col min="34" max="16384" width="9.140625" style="11"/>
  </cols>
  <sheetData>
    <row r="1" spans="1:33" s="23" customFormat="1" ht="15.75" customHeight="1">
      <c r="A1" s="20" t="s">
        <v>0</v>
      </c>
      <c r="B1" s="21"/>
      <c r="C1" s="20"/>
      <c r="D1" s="22"/>
      <c r="E1" s="3"/>
      <c r="F1" s="22"/>
      <c r="G1" s="37"/>
      <c r="H1" s="24" t="s">
        <v>1</v>
      </c>
      <c r="I1" s="24"/>
      <c r="J1" s="24"/>
      <c r="K1" s="24"/>
      <c r="L1" s="24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s="23" customFormat="1" ht="15.75" customHeight="1">
      <c r="A2" s="20"/>
      <c r="B2" s="21"/>
      <c r="C2" s="20"/>
      <c r="D2" s="22"/>
      <c r="E2" s="3"/>
      <c r="F2" s="22"/>
      <c r="G2" s="37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s="23" customFormat="1" ht="15.75" customHeight="1">
      <c r="A3" s="20"/>
      <c r="B3" s="25"/>
      <c r="C3" s="20"/>
      <c r="D3" s="22"/>
      <c r="E3" s="3"/>
      <c r="F3" s="22"/>
      <c r="G3" s="37"/>
      <c r="H3" s="24" t="s">
        <v>2</v>
      </c>
      <c r="I3" s="24"/>
      <c r="J3" s="24"/>
      <c r="K3" s="24"/>
      <c r="L3" s="24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s="23" customFormat="1" ht="15.75" customHeight="1">
      <c r="A4" s="20"/>
      <c r="B4" s="25"/>
      <c r="C4" s="20"/>
      <c r="D4" s="22"/>
      <c r="E4" s="3"/>
      <c r="F4" s="22"/>
      <c r="G4" s="37"/>
      <c r="H4" s="24" t="s">
        <v>28</v>
      </c>
      <c r="I4" s="24"/>
      <c r="J4" s="24"/>
      <c r="K4" s="24"/>
      <c r="L4" s="24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s="23" customFormat="1" ht="12.75" customHeight="1">
      <c r="A5" s="20"/>
      <c r="B5" s="25"/>
      <c r="C5" s="20"/>
      <c r="D5" s="22"/>
      <c r="E5" s="3"/>
      <c r="F5" s="22"/>
      <c r="G5" s="22"/>
      <c r="H5" s="24" t="s">
        <v>48</v>
      </c>
      <c r="I5" s="24"/>
      <c r="J5" s="24"/>
      <c r="K5" s="24"/>
      <c r="L5" s="24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>
      <c r="A6" s="91" t="s">
        <v>3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</row>
    <row r="7" spans="1:33">
      <c r="A7" s="91" t="s">
        <v>4</v>
      </c>
      <c r="B7" s="91"/>
      <c r="C7" s="91"/>
      <c r="D7" s="91" t="s">
        <v>5</v>
      </c>
      <c r="E7" s="91"/>
      <c r="F7" s="91"/>
      <c r="G7" s="91"/>
      <c r="H7" s="91"/>
      <c r="I7" s="91"/>
      <c r="J7" s="91"/>
      <c r="K7" s="91"/>
      <c r="L7" s="91"/>
    </row>
    <row r="8" spans="1:33">
      <c r="A8" s="91" t="s">
        <v>49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</row>
    <row r="9" spans="1:33" ht="5.25" customHeight="1">
      <c r="A9" s="20"/>
      <c r="B9" s="25"/>
      <c r="C9" s="20"/>
      <c r="D9" s="22"/>
      <c r="E9" s="3"/>
      <c r="F9" s="22"/>
      <c r="G9" s="22"/>
      <c r="H9" s="22"/>
      <c r="I9" s="20"/>
      <c r="J9" s="20"/>
      <c r="K9" s="20"/>
      <c r="L9" s="3"/>
    </row>
    <row r="10" spans="1:33" ht="19.5" customHeight="1">
      <c r="A10" s="86" t="s">
        <v>6</v>
      </c>
      <c r="B10" s="86" t="s">
        <v>7</v>
      </c>
      <c r="C10" s="86" t="s">
        <v>34</v>
      </c>
      <c r="D10" s="85" t="s">
        <v>23</v>
      </c>
      <c r="E10" s="85"/>
      <c r="F10" s="85"/>
      <c r="G10" s="85"/>
      <c r="H10" s="85"/>
      <c r="I10" s="86" t="s">
        <v>37</v>
      </c>
      <c r="J10" s="86" t="s">
        <v>8</v>
      </c>
      <c r="K10" s="86" t="s">
        <v>36</v>
      </c>
      <c r="L10" s="86" t="s">
        <v>38</v>
      </c>
    </row>
    <row r="11" spans="1:33" ht="177.75" customHeight="1">
      <c r="A11" s="86"/>
      <c r="B11" s="86"/>
      <c r="C11" s="86"/>
      <c r="D11" s="26" t="s">
        <v>9</v>
      </c>
      <c r="E11" s="64" t="s">
        <v>31</v>
      </c>
      <c r="F11" s="26" t="s">
        <v>33</v>
      </c>
      <c r="G11" s="26" t="s">
        <v>10</v>
      </c>
      <c r="H11" s="26" t="s">
        <v>32</v>
      </c>
      <c r="I11" s="86"/>
      <c r="J11" s="86"/>
      <c r="K11" s="86"/>
      <c r="L11" s="86"/>
    </row>
    <row r="12" spans="1:33" s="27" customFormat="1" ht="15.75" customHeight="1">
      <c r="A12" s="39">
        <v>1</v>
      </c>
      <c r="B12" s="39">
        <v>2</v>
      </c>
      <c r="C12" s="39">
        <v>3</v>
      </c>
      <c r="D12" s="39">
        <v>4</v>
      </c>
      <c r="E12" s="39">
        <v>5</v>
      </c>
      <c r="F12" s="39">
        <v>6</v>
      </c>
      <c r="G12" s="39">
        <v>7</v>
      </c>
      <c r="H12" s="39">
        <v>8</v>
      </c>
      <c r="I12" s="39">
        <v>9</v>
      </c>
      <c r="J12" s="39">
        <v>10</v>
      </c>
      <c r="K12" s="39">
        <v>11</v>
      </c>
      <c r="L12" s="39">
        <v>12</v>
      </c>
      <c r="M12" s="4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</row>
    <row r="13" spans="1:33" ht="141.6" hidden="1" customHeight="1">
      <c r="A13" s="85" t="s">
        <v>11</v>
      </c>
      <c r="B13" s="62" t="s">
        <v>12</v>
      </c>
      <c r="C13" s="64"/>
      <c r="D13" s="9"/>
      <c r="E13" s="8"/>
      <c r="F13" s="10"/>
      <c r="G13" s="9"/>
      <c r="H13" s="10"/>
      <c r="I13" s="85"/>
      <c r="J13" s="61"/>
      <c r="K13" s="86"/>
      <c r="L13" s="76"/>
    </row>
    <row r="14" spans="1:33" ht="46.5" customHeight="1">
      <c r="A14" s="85"/>
      <c r="B14" s="96" t="s">
        <v>54</v>
      </c>
      <c r="C14" s="64" t="s">
        <v>43</v>
      </c>
      <c r="D14" s="18">
        <f>G14+H14</f>
        <v>0</v>
      </c>
      <c r="E14" s="19"/>
      <c r="F14" s="38"/>
      <c r="G14" s="18"/>
      <c r="H14" s="10"/>
      <c r="I14" s="85"/>
      <c r="J14" s="86"/>
      <c r="K14" s="86"/>
      <c r="L14" s="76"/>
      <c r="M14" s="2" t="s">
        <v>13</v>
      </c>
    </row>
    <row r="15" spans="1:33" ht="46.5" customHeight="1">
      <c r="A15" s="85"/>
      <c r="B15" s="96"/>
      <c r="C15" s="64" t="s">
        <v>44</v>
      </c>
      <c r="D15" s="18">
        <f t="shared" ref="D15:D16" si="0">G15+H15</f>
        <v>0</v>
      </c>
      <c r="E15" s="19"/>
      <c r="F15" s="38"/>
      <c r="G15" s="18"/>
      <c r="H15" s="10"/>
      <c r="I15" s="85"/>
      <c r="J15" s="86"/>
      <c r="K15" s="86"/>
      <c r="L15" s="76"/>
    </row>
    <row r="16" spans="1:33" ht="147.75" customHeight="1">
      <c r="A16" s="85"/>
      <c r="B16" s="96"/>
      <c r="C16" s="64" t="s">
        <v>45</v>
      </c>
      <c r="D16" s="18">
        <f t="shared" si="0"/>
        <v>0</v>
      </c>
      <c r="E16" s="8"/>
      <c r="F16" s="10"/>
      <c r="G16" s="9"/>
      <c r="H16" s="10"/>
      <c r="I16" s="85"/>
      <c r="J16" s="86"/>
      <c r="K16" s="86"/>
      <c r="L16" s="76"/>
    </row>
    <row r="17" spans="1:33" ht="25.5" customHeight="1">
      <c r="A17" s="41">
        <v>1</v>
      </c>
      <c r="B17" s="41">
        <v>2</v>
      </c>
      <c r="C17" s="41">
        <v>3</v>
      </c>
      <c r="D17" s="41">
        <v>4</v>
      </c>
      <c r="E17" s="41">
        <v>5</v>
      </c>
      <c r="F17" s="41">
        <v>6</v>
      </c>
      <c r="G17" s="41">
        <v>7</v>
      </c>
      <c r="H17" s="41">
        <v>8</v>
      </c>
      <c r="I17" s="17">
        <v>9</v>
      </c>
      <c r="J17" s="17">
        <v>10</v>
      </c>
      <c r="K17" s="17">
        <v>11</v>
      </c>
      <c r="L17" s="17">
        <v>12</v>
      </c>
      <c r="M17" s="6"/>
    </row>
    <row r="18" spans="1:33" ht="31.5" customHeight="1">
      <c r="A18" s="95" t="s">
        <v>14</v>
      </c>
      <c r="B18" s="96" t="s">
        <v>55</v>
      </c>
      <c r="C18" s="64" t="s">
        <v>43</v>
      </c>
      <c r="D18" s="9">
        <f t="shared" ref="D18:D51" si="1">G18+H18</f>
        <v>0</v>
      </c>
      <c r="E18" s="8"/>
      <c r="F18" s="10"/>
      <c r="G18" s="10"/>
      <c r="H18" s="10"/>
      <c r="I18" s="97"/>
      <c r="J18" s="104"/>
      <c r="K18" s="98"/>
      <c r="L18" s="76"/>
    </row>
    <row r="19" spans="1:33" ht="30.75" customHeight="1">
      <c r="A19" s="95"/>
      <c r="B19" s="96"/>
      <c r="C19" s="64" t="s">
        <v>44</v>
      </c>
      <c r="D19" s="9">
        <f t="shared" si="1"/>
        <v>0</v>
      </c>
      <c r="E19" s="8"/>
      <c r="F19" s="10"/>
      <c r="G19" s="10"/>
      <c r="H19" s="10"/>
      <c r="I19" s="97"/>
      <c r="J19" s="104"/>
      <c r="K19" s="98"/>
      <c r="L19" s="76"/>
    </row>
    <row r="20" spans="1:33" ht="111.75" customHeight="1">
      <c r="A20" s="95"/>
      <c r="B20" s="96"/>
      <c r="C20" s="64" t="s">
        <v>45</v>
      </c>
      <c r="D20" s="9">
        <f t="shared" si="1"/>
        <v>0</v>
      </c>
      <c r="E20" s="8"/>
      <c r="F20" s="10"/>
      <c r="G20" s="10"/>
      <c r="H20" s="10"/>
      <c r="I20" s="97"/>
      <c r="J20" s="104"/>
      <c r="K20" s="98"/>
      <c r="L20" s="76"/>
    </row>
    <row r="21" spans="1:33" ht="18" hidden="1" customHeight="1">
      <c r="A21" s="85" t="s">
        <v>16</v>
      </c>
      <c r="B21" s="84" t="s">
        <v>17</v>
      </c>
      <c r="C21" s="64">
        <v>2014</v>
      </c>
      <c r="D21" s="9">
        <f t="shared" si="1"/>
        <v>0</v>
      </c>
      <c r="E21" s="8"/>
      <c r="F21" s="10"/>
      <c r="G21" s="10"/>
      <c r="H21" s="10"/>
      <c r="I21" s="97"/>
      <c r="J21" s="104"/>
      <c r="K21" s="98"/>
      <c r="L21" s="76"/>
    </row>
    <row r="22" spans="1:33" ht="18" hidden="1" customHeight="1">
      <c r="A22" s="85"/>
      <c r="B22" s="84"/>
      <c r="C22" s="64">
        <v>2015</v>
      </c>
      <c r="D22" s="9">
        <f t="shared" si="1"/>
        <v>0</v>
      </c>
      <c r="E22" s="8"/>
      <c r="F22" s="10"/>
      <c r="G22" s="10"/>
      <c r="H22" s="10"/>
      <c r="I22" s="97"/>
      <c r="J22" s="104"/>
      <c r="K22" s="98"/>
      <c r="L22" s="76"/>
    </row>
    <row r="23" spans="1:33" ht="18" hidden="1" customHeight="1">
      <c r="A23" s="85"/>
      <c r="B23" s="84"/>
      <c r="C23" s="64">
        <v>2016</v>
      </c>
      <c r="D23" s="9">
        <f t="shared" si="1"/>
        <v>0</v>
      </c>
      <c r="E23" s="8"/>
      <c r="F23" s="10"/>
      <c r="G23" s="10"/>
      <c r="H23" s="10"/>
      <c r="I23" s="97"/>
      <c r="J23" s="104"/>
      <c r="K23" s="98"/>
      <c r="L23" s="76"/>
    </row>
    <row r="24" spans="1:33" ht="18" hidden="1" customHeight="1">
      <c r="A24" s="85"/>
      <c r="B24" s="84"/>
      <c r="C24" s="61">
        <v>2017</v>
      </c>
      <c r="D24" s="9">
        <f t="shared" si="1"/>
        <v>0</v>
      </c>
      <c r="E24" s="8"/>
      <c r="F24" s="10"/>
      <c r="G24" s="10"/>
      <c r="H24" s="10"/>
      <c r="I24" s="97"/>
      <c r="J24" s="104"/>
      <c r="K24" s="98"/>
      <c r="L24" s="76"/>
    </row>
    <row r="25" spans="1:33" ht="18" hidden="1" customHeight="1">
      <c r="A25" s="85" t="s">
        <v>18</v>
      </c>
      <c r="B25" s="84" t="s">
        <v>19</v>
      </c>
      <c r="C25" s="64">
        <v>2014</v>
      </c>
      <c r="D25" s="9">
        <f t="shared" si="1"/>
        <v>0</v>
      </c>
      <c r="E25" s="8"/>
      <c r="F25" s="10"/>
      <c r="G25" s="9"/>
      <c r="H25" s="10"/>
      <c r="I25" s="97"/>
      <c r="J25" s="104"/>
      <c r="K25" s="98"/>
      <c r="L25" s="76"/>
    </row>
    <row r="26" spans="1:33" ht="18" hidden="1" customHeight="1">
      <c r="A26" s="85"/>
      <c r="B26" s="84"/>
      <c r="C26" s="64">
        <v>2015</v>
      </c>
      <c r="D26" s="9">
        <f t="shared" si="1"/>
        <v>0</v>
      </c>
      <c r="E26" s="8"/>
      <c r="F26" s="10"/>
      <c r="G26" s="9"/>
      <c r="H26" s="10"/>
      <c r="I26" s="97"/>
      <c r="J26" s="104"/>
      <c r="K26" s="98"/>
      <c r="L26" s="76"/>
    </row>
    <row r="27" spans="1:33" ht="18" hidden="1" customHeight="1">
      <c r="A27" s="85"/>
      <c r="B27" s="84"/>
      <c r="C27" s="64">
        <v>2016</v>
      </c>
      <c r="D27" s="9">
        <f t="shared" si="1"/>
        <v>0</v>
      </c>
      <c r="E27" s="8"/>
      <c r="F27" s="10"/>
      <c r="G27" s="9"/>
      <c r="H27" s="10"/>
      <c r="I27" s="97"/>
      <c r="J27" s="104"/>
      <c r="K27" s="98"/>
      <c r="L27" s="76"/>
    </row>
    <row r="28" spans="1:33" ht="18" hidden="1" customHeight="1">
      <c r="A28" s="85"/>
      <c r="B28" s="84"/>
      <c r="C28" s="61">
        <v>2017</v>
      </c>
      <c r="D28" s="9">
        <f t="shared" si="1"/>
        <v>0</v>
      </c>
      <c r="E28" s="8"/>
      <c r="F28" s="10"/>
      <c r="G28" s="9"/>
      <c r="H28" s="10"/>
      <c r="I28" s="97"/>
      <c r="J28" s="104"/>
      <c r="K28" s="98"/>
      <c r="L28" s="76"/>
    </row>
    <row r="29" spans="1:33" s="29" customFormat="1" ht="39" customHeight="1">
      <c r="A29" s="85" t="s">
        <v>20</v>
      </c>
      <c r="B29" s="84" t="s">
        <v>53</v>
      </c>
      <c r="C29" s="64" t="s">
        <v>43</v>
      </c>
      <c r="D29" s="9">
        <f>E29+F29+G29+H29</f>
        <v>0</v>
      </c>
      <c r="E29" s="8"/>
      <c r="F29" s="10"/>
      <c r="G29" s="9"/>
      <c r="H29" s="10"/>
      <c r="I29" s="85"/>
      <c r="J29" s="90"/>
      <c r="K29" s="86"/>
      <c r="L29" s="76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s="29" customFormat="1" ht="39" customHeight="1">
      <c r="A30" s="85"/>
      <c r="B30" s="84"/>
      <c r="C30" s="64" t="s">
        <v>44</v>
      </c>
      <c r="D30" s="9">
        <f t="shared" ref="D30" si="2">E30+F30+G30+H30</f>
        <v>0</v>
      </c>
      <c r="E30" s="8"/>
      <c r="F30" s="10"/>
      <c r="G30" s="9"/>
      <c r="H30" s="10"/>
      <c r="I30" s="85"/>
      <c r="J30" s="90"/>
      <c r="K30" s="86"/>
      <c r="L30" s="76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s="29" customFormat="1" ht="53.25" customHeight="1">
      <c r="A31" s="85"/>
      <c r="B31" s="84"/>
      <c r="C31" s="64" t="s">
        <v>45</v>
      </c>
      <c r="D31" s="9">
        <f>G31+H31</f>
        <v>0</v>
      </c>
      <c r="E31" s="8"/>
      <c r="F31" s="10"/>
      <c r="G31" s="9"/>
      <c r="H31" s="10"/>
      <c r="I31" s="85"/>
      <c r="J31" s="90"/>
      <c r="K31" s="86"/>
      <c r="L31" s="76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3" s="29" customFormat="1" ht="82.5" customHeight="1">
      <c r="A32" s="85">
        <v>4</v>
      </c>
      <c r="B32" s="84" t="s">
        <v>29</v>
      </c>
      <c r="C32" s="64" t="s">
        <v>43</v>
      </c>
      <c r="D32" s="9">
        <f t="shared" ref="D32:D34" si="3">G32+H32</f>
        <v>0</v>
      </c>
      <c r="E32" s="8"/>
      <c r="F32" s="10"/>
      <c r="G32" s="10"/>
      <c r="H32" s="10"/>
      <c r="I32" s="85"/>
      <c r="J32" s="86"/>
      <c r="K32" s="86"/>
      <c r="L32" s="76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3" s="29" customFormat="1" ht="82.5" customHeight="1">
      <c r="A33" s="85"/>
      <c r="B33" s="84"/>
      <c r="C33" s="64" t="s">
        <v>44</v>
      </c>
      <c r="D33" s="9">
        <f t="shared" si="3"/>
        <v>0</v>
      </c>
      <c r="E33" s="8"/>
      <c r="F33" s="10"/>
      <c r="G33" s="10"/>
      <c r="H33" s="10"/>
      <c r="I33" s="85"/>
      <c r="J33" s="86"/>
      <c r="K33" s="86"/>
      <c r="L33" s="76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s="29" customFormat="1" ht="82.5" customHeight="1">
      <c r="A34" s="85"/>
      <c r="B34" s="84"/>
      <c r="C34" s="64" t="s">
        <v>45</v>
      </c>
      <c r="D34" s="9">
        <f t="shared" si="3"/>
        <v>0</v>
      </c>
      <c r="E34" s="8"/>
      <c r="F34" s="10"/>
      <c r="G34" s="10"/>
      <c r="H34" s="10"/>
      <c r="I34" s="85"/>
      <c r="J34" s="86"/>
      <c r="K34" s="86"/>
      <c r="L34" s="76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3" s="29" customFormat="1" ht="23.25" customHeight="1">
      <c r="A35" s="61">
        <v>1</v>
      </c>
      <c r="B35" s="61">
        <v>2</v>
      </c>
      <c r="C35" s="61">
        <v>3</v>
      </c>
      <c r="D35" s="17">
        <v>4</v>
      </c>
      <c r="E35" s="17">
        <v>5</v>
      </c>
      <c r="F35" s="17">
        <v>6</v>
      </c>
      <c r="G35" s="17">
        <v>7</v>
      </c>
      <c r="H35" s="17">
        <v>8</v>
      </c>
      <c r="I35" s="17">
        <v>9</v>
      </c>
      <c r="J35" s="17">
        <v>10</v>
      </c>
      <c r="K35" s="17">
        <v>11</v>
      </c>
      <c r="L35" s="17">
        <v>12</v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3" ht="108.75" customHeight="1">
      <c r="A36" s="86" t="s">
        <v>24</v>
      </c>
      <c r="B36" s="84" t="s">
        <v>46</v>
      </c>
      <c r="C36" s="64" t="s">
        <v>43</v>
      </c>
      <c r="D36" s="9">
        <f t="shared" si="1"/>
        <v>0</v>
      </c>
      <c r="E36" s="63"/>
      <c r="F36" s="9"/>
      <c r="G36" s="9"/>
      <c r="H36" s="9"/>
      <c r="I36" s="85"/>
      <c r="J36" s="90"/>
      <c r="K36" s="86"/>
      <c r="L36" s="76"/>
      <c r="P36" s="7"/>
    </row>
    <row r="37" spans="1:33" ht="108.75" customHeight="1">
      <c r="A37" s="86"/>
      <c r="B37" s="84"/>
      <c r="C37" s="64" t="s">
        <v>44</v>
      </c>
      <c r="D37" s="9">
        <f t="shared" si="1"/>
        <v>0</v>
      </c>
      <c r="E37" s="63"/>
      <c r="F37" s="9"/>
      <c r="G37" s="9"/>
      <c r="H37" s="9"/>
      <c r="I37" s="85"/>
      <c r="J37" s="90"/>
      <c r="K37" s="86"/>
      <c r="L37" s="76"/>
      <c r="P37" s="7"/>
    </row>
    <row r="38" spans="1:33" ht="108.75" customHeight="1">
      <c r="A38" s="86"/>
      <c r="B38" s="84"/>
      <c r="C38" s="64" t="s">
        <v>45</v>
      </c>
      <c r="D38" s="9">
        <f t="shared" si="1"/>
        <v>0</v>
      </c>
      <c r="E38" s="63"/>
      <c r="F38" s="9"/>
      <c r="G38" s="9"/>
      <c r="H38" s="9"/>
      <c r="I38" s="85"/>
      <c r="J38" s="90"/>
      <c r="K38" s="86"/>
      <c r="L38" s="76"/>
      <c r="P38" s="7"/>
    </row>
    <row r="39" spans="1:33" ht="57.75" customHeight="1">
      <c r="A39" s="85" t="s">
        <v>25</v>
      </c>
      <c r="B39" s="84" t="s">
        <v>30</v>
      </c>
      <c r="C39" s="64" t="s">
        <v>43</v>
      </c>
      <c r="D39" s="9">
        <f t="shared" si="1"/>
        <v>0</v>
      </c>
      <c r="E39" s="8"/>
      <c r="F39" s="10"/>
      <c r="G39" s="9"/>
      <c r="H39" s="10"/>
      <c r="I39" s="85"/>
      <c r="J39" s="90"/>
      <c r="K39" s="86"/>
      <c r="L39" s="76"/>
      <c r="Q39" s="6"/>
    </row>
    <row r="40" spans="1:33" ht="57.75" customHeight="1">
      <c r="A40" s="85"/>
      <c r="B40" s="84"/>
      <c r="C40" s="64" t="s">
        <v>44</v>
      </c>
      <c r="D40" s="9">
        <f t="shared" si="1"/>
        <v>0</v>
      </c>
      <c r="E40" s="8"/>
      <c r="F40" s="10"/>
      <c r="G40" s="9"/>
      <c r="H40" s="10"/>
      <c r="I40" s="85"/>
      <c r="J40" s="90"/>
      <c r="K40" s="86"/>
      <c r="L40" s="76"/>
    </row>
    <row r="41" spans="1:33" ht="35.25" customHeight="1">
      <c r="A41" s="85"/>
      <c r="B41" s="84"/>
      <c r="C41" s="64" t="s">
        <v>45</v>
      </c>
      <c r="D41" s="9">
        <f t="shared" si="1"/>
        <v>0</v>
      </c>
      <c r="E41" s="8"/>
      <c r="F41" s="10"/>
      <c r="G41" s="9"/>
      <c r="H41" s="10"/>
      <c r="I41" s="85"/>
      <c r="J41" s="90"/>
      <c r="K41" s="86"/>
      <c r="L41" s="76"/>
    </row>
    <row r="42" spans="1:33" ht="26.25" customHeight="1">
      <c r="A42" s="61">
        <v>1</v>
      </c>
      <c r="B42" s="61">
        <v>2</v>
      </c>
      <c r="C42" s="61">
        <v>3</v>
      </c>
      <c r="D42" s="17">
        <v>4</v>
      </c>
      <c r="E42" s="17">
        <v>5</v>
      </c>
      <c r="F42" s="17">
        <v>6</v>
      </c>
      <c r="G42" s="17">
        <v>7</v>
      </c>
      <c r="H42" s="17">
        <v>8</v>
      </c>
      <c r="I42" s="17">
        <v>9</v>
      </c>
      <c r="J42" s="17">
        <v>10</v>
      </c>
      <c r="K42" s="17">
        <v>11</v>
      </c>
      <c r="L42" s="17">
        <v>12</v>
      </c>
    </row>
    <row r="43" spans="1:33" ht="35.25" customHeight="1">
      <c r="A43" s="85" t="s">
        <v>26</v>
      </c>
      <c r="B43" s="84" t="s">
        <v>21</v>
      </c>
      <c r="C43" s="64" t="s">
        <v>43</v>
      </c>
      <c r="D43" s="9">
        <f t="shared" si="1"/>
        <v>0</v>
      </c>
      <c r="E43" s="8"/>
      <c r="F43" s="10"/>
      <c r="G43" s="10"/>
      <c r="H43" s="10"/>
      <c r="I43" s="85"/>
      <c r="J43" s="90"/>
      <c r="K43" s="86"/>
      <c r="L43" s="76"/>
      <c r="Q43" s="6"/>
    </row>
    <row r="44" spans="1:33" ht="30" customHeight="1">
      <c r="A44" s="85"/>
      <c r="B44" s="84"/>
      <c r="C44" s="64" t="s">
        <v>44</v>
      </c>
      <c r="D44" s="9">
        <f t="shared" si="1"/>
        <v>0</v>
      </c>
      <c r="E44" s="8"/>
      <c r="F44" s="10"/>
      <c r="G44" s="10"/>
      <c r="H44" s="10"/>
      <c r="I44" s="85"/>
      <c r="J44" s="90"/>
      <c r="K44" s="86"/>
      <c r="L44" s="76"/>
    </row>
    <row r="45" spans="1:33" ht="30" customHeight="1">
      <c r="A45" s="85"/>
      <c r="B45" s="84"/>
      <c r="C45" s="64" t="s">
        <v>45</v>
      </c>
      <c r="D45" s="9">
        <f t="shared" si="1"/>
        <v>0</v>
      </c>
      <c r="E45" s="8"/>
      <c r="F45" s="10"/>
      <c r="G45" s="10"/>
      <c r="H45" s="10"/>
      <c r="I45" s="85"/>
      <c r="J45" s="90"/>
      <c r="K45" s="86"/>
      <c r="L45" s="76"/>
    </row>
    <row r="46" spans="1:33" ht="30" customHeight="1">
      <c r="A46" s="85" t="s">
        <v>27</v>
      </c>
      <c r="B46" s="105" t="s">
        <v>42</v>
      </c>
      <c r="C46" s="64" t="s">
        <v>43</v>
      </c>
      <c r="D46" s="9">
        <f t="shared" si="1"/>
        <v>0</v>
      </c>
      <c r="E46" s="8"/>
      <c r="F46" s="10"/>
      <c r="G46" s="10"/>
      <c r="H46" s="10"/>
      <c r="I46" s="85"/>
      <c r="J46" s="90"/>
      <c r="K46" s="86"/>
      <c r="L46" s="86"/>
    </row>
    <row r="47" spans="1:33" ht="30" customHeight="1">
      <c r="A47" s="85"/>
      <c r="B47" s="105"/>
      <c r="C47" s="64" t="s">
        <v>44</v>
      </c>
      <c r="D47" s="9">
        <f t="shared" si="1"/>
        <v>0</v>
      </c>
      <c r="E47" s="8"/>
      <c r="F47" s="10"/>
      <c r="G47" s="10"/>
      <c r="H47" s="10"/>
      <c r="I47" s="85"/>
      <c r="J47" s="90"/>
      <c r="K47" s="86"/>
      <c r="L47" s="86"/>
    </row>
    <row r="48" spans="1:33" ht="43.5" customHeight="1">
      <c r="A48" s="85"/>
      <c r="B48" s="105"/>
      <c r="C48" s="64" t="s">
        <v>45</v>
      </c>
      <c r="D48" s="9">
        <f t="shared" si="1"/>
        <v>0</v>
      </c>
      <c r="E48" s="8"/>
      <c r="F48" s="10"/>
      <c r="G48" s="10"/>
      <c r="H48" s="10"/>
      <c r="I48" s="85"/>
      <c r="J48" s="90"/>
      <c r="K48" s="86"/>
      <c r="L48" s="86"/>
    </row>
    <row r="49" spans="1:16" ht="29.25" customHeight="1">
      <c r="A49" s="61"/>
      <c r="B49" s="62" t="s">
        <v>35</v>
      </c>
      <c r="C49" s="64" t="s">
        <v>43</v>
      </c>
      <c r="D49" s="9">
        <f>D14+D18+D29+D32+D36</f>
        <v>0</v>
      </c>
      <c r="E49" s="30"/>
      <c r="F49" s="9"/>
      <c r="G49" s="9">
        <f t="shared" ref="G49:H51" si="4">G14+G18+G29+G32+G36</f>
        <v>0</v>
      </c>
      <c r="H49" s="9">
        <f t="shared" si="4"/>
        <v>0</v>
      </c>
      <c r="I49" s="85">
        <v>467</v>
      </c>
      <c r="J49" s="85"/>
      <c r="K49" s="85"/>
      <c r="L49" s="106"/>
      <c r="M49" s="12"/>
      <c r="N49" s="2" t="s">
        <v>22</v>
      </c>
    </row>
    <row r="50" spans="1:16" ht="29.25" customHeight="1">
      <c r="A50" s="61"/>
      <c r="B50" s="62" t="s">
        <v>35</v>
      </c>
      <c r="C50" s="64" t="s">
        <v>44</v>
      </c>
      <c r="D50" s="9">
        <f>D15+D19+D30+D33+D37</f>
        <v>0</v>
      </c>
      <c r="E50" s="30">
        <f>E15+E19+E30+E33+E37</f>
        <v>0</v>
      </c>
      <c r="F50" s="9">
        <f>F15+F19+F30+F33+F37</f>
        <v>0</v>
      </c>
      <c r="G50" s="9">
        <f t="shared" si="4"/>
        <v>0</v>
      </c>
      <c r="H50" s="9">
        <f t="shared" si="4"/>
        <v>0</v>
      </c>
      <c r="I50" s="85"/>
      <c r="J50" s="85"/>
      <c r="K50" s="85"/>
      <c r="L50" s="106"/>
      <c r="M50" s="12">
        <v>92220.1</v>
      </c>
      <c r="P50" s="7"/>
    </row>
    <row r="51" spans="1:16" ht="29.25" customHeight="1">
      <c r="A51" s="61"/>
      <c r="B51" s="62" t="s">
        <v>35</v>
      </c>
      <c r="C51" s="64" t="s">
        <v>45</v>
      </c>
      <c r="D51" s="9">
        <f t="shared" si="1"/>
        <v>0</v>
      </c>
      <c r="E51" s="9"/>
      <c r="F51" s="9"/>
      <c r="G51" s="9">
        <f t="shared" si="4"/>
        <v>0</v>
      </c>
      <c r="H51" s="9">
        <f t="shared" si="4"/>
        <v>0</v>
      </c>
      <c r="I51" s="85"/>
      <c r="J51" s="85"/>
      <c r="K51" s="85"/>
      <c r="L51" s="106"/>
      <c r="M51" s="12">
        <v>92856.3</v>
      </c>
    </row>
    <row r="52" spans="1:16" ht="29.25" customHeight="1">
      <c r="A52" s="61"/>
      <c r="B52" s="62" t="s">
        <v>35</v>
      </c>
      <c r="C52" s="64"/>
      <c r="D52" s="9">
        <f>SUM(D49:D51)</f>
        <v>0</v>
      </c>
      <c r="E52" s="9"/>
      <c r="F52" s="9"/>
      <c r="G52" s="9">
        <f>SUM(G49:G51)</f>
        <v>0</v>
      </c>
      <c r="H52" s="9">
        <f>SUM(H49:H51)</f>
        <v>0</v>
      </c>
      <c r="I52" s="85"/>
      <c r="J52" s="85"/>
      <c r="K52" s="85"/>
      <c r="L52" s="106"/>
      <c r="M52" s="12">
        <v>92760</v>
      </c>
    </row>
    <row r="53" spans="1:16" ht="15.75" customHeight="1">
      <c r="A53" s="20"/>
      <c r="B53" s="31"/>
      <c r="C53" s="47"/>
      <c r="D53" s="55"/>
      <c r="E53" s="48"/>
      <c r="F53" s="36"/>
      <c r="G53" s="55"/>
      <c r="H53" s="55"/>
      <c r="I53" s="49"/>
      <c r="J53" s="20"/>
      <c r="K53" s="20"/>
      <c r="L53" s="3"/>
    </row>
    <row r="54" spans="1:16" ht="15.75" customHeight="1">
      <c r="A54" s="103" t="s">
        <v>51</v>
      </c>
      <c r="B54" s="103"/>
      <c r="C54" s="103"/>
      <c r="D54" s="103"/>
      <c r="E54" s="16"/>
      <c r="F54" s="16"/>
      <c r="G54" s="16"/>
      <c r="H54" s="16"/>
      <c r="I54" s="45"/>
      <c r="J54" s="11"/>
      <c r="K54" s="11"/>
      <c r="L54" s="65" t="s">
        <v>52</v>
      </c>
    </row>
    <row r="55" spans="1:16">
      <c r="E55" s="52"/>
      <c r="F55" s="16"/>
      <c r="G55" s="16"/>
      <c r="H55" s="16"/>
      <c r="I55" s="45"/>
    </row>
    <row r="56" spans="1:16">
      <c r="E56" s="52"/>
      <c r="F56" s="16"/>
      <c r="G56" s="16"/>
      <c r="H56" s="16"/>
      <c r="I56" s="45"/>
    </row>
    <row r="57" spans="1:16">
      <c r="E57" s="52"/>
      <c r="F57" s="16"/>
      <c r="G57" s="16"/>
      <c r="H57" s="16"/>
      <c r="I57" s="45"/>
    </row>
    <row r="58" spans="1:16">
      <c r="E58" s="52"/>
      <c r="F58" s="53">
        <v>2016</v>
      </c>
      <c r="G58" s="52">
        <v>2017</v>
      </c>
      <c r="H58" s="16"/>
      <c r="I58" s="45"/>
    </row>
    <row r="59" spans="1:16">
      <c r="E59" s="52"/>
      <c r="F59" s="40">
        <v>20278284.100000001</v>
      </c>
      <c r="G59" s="40">
        <v>20617594.100000001</v>
      </c>
      <c r="H59" s="16"/>
      <c r="I59" s="45"/>
    </row>
    <row r="60" spans="1:16">
      <c r="E60" s="52"/>
      <c r="F60" s="40">
        <f>4205594.96-3730373.12</f>
        <v>475221.83999999985</v>
      </c>
      <c r="G60" s="40">
        <v>300000</v>
      </c>
      <c r="H60" s="16"/>
      <c r="I60" s="45"/>
    </row>
    <row r="61" spans="1:16">
      <c r="E61" s="52"/>
      <c r="F61" s="40"/>
      <c r="G61" s="40">
        <v>60400</v>
      </c>
      <c r="H61" s="16"/>
      <c r="I61" s="45"/>
    </row>
    <row r="62" spans="1:16">
      <c r="E62" s="52"/>
      <c r="F62" s="40">
        <v>7159525.4199999999</v>
      </c>
      <c r="G62" s="40">
        <v>7117247.4199999999</v>
      </c>
      <c r="H62" s="16"/>
      <c r="I62" s="45"/>
    </row>
    <row r="63" spans="1:16">
      <c r="E63" s="52"/>
      <c r="F63" s="40">
        <v>43413268.789999999</v>
      </c>
      <c r="G63" s="40">
        <v>40531948.789999999</v>
      </c>
      <c r="H63" s="16"/>
      <c r="I63" s="45"/>
    </row>
    <row r="64" spans="1:16">
      <c r="E64" s="52"/>
      <c r="F64" s="40">
        <v>15672544.949999999</v>
      </c>
      <c r="G64" s="40">
        <v>15572544.949999999</v>
      </c>
      <c r="H64" s="16"/>
      <c r="I64" s="45"/>
    </row>
    <row r="65" spans="1:9">
      <c r="E65" s="52"/>
      <c r="F65" s="40">
        <f>SUM(F59:F64)</f>
        <v>86998845.100000009</v>
      </c>
      <c r="G65" s="40">
        <f>SUM(G59:G64)</f>
        <v>84199735.260000005</v>
      </c>
      <c r="H65" s="16"/>
      <c r="I65" s="45"/>
    </row>
    <row r="66" spans="1:9">
      <c r="E66" s="52"/>
      <c r="F66" s="40"/>
      <c r="G66" s="40"/>
      <c r="H66" s="16"/>
      <c r="I66" s="45"/>
    </row>
    <row r="67" spans="1:9">
      <c r="G67" s="46"/>
    </row>
    <row r="72" spans="1:9" ht="36" customHeight="1">
      <c r="A72" s="60"/>
    </row>
    <row r="73" spans="1:9">
      <c r="A73" s="60"/>
    </row>
  </sheetData>
  <mergeCells count="76">
    <mergeCell ref="L49:L52"/>
    <mergeCell ref="I49:I52"/>
    <mergeCell ref="J49:J52"/>
    <mergeCell ref="K49:K52"/>
    <mergeCell ref="I39:I41"/>
    <mergeCell ref="J39:J41"/>
    <mergeCell ref="K39:K41"/>
    <mergeCell ref="L39:L41"/>
    <mergeCell ref="I43:I45"/>
    <mergeCell ref="J43:J45"/>
    <mergeCell ref="K43:K45"/>
    <mergeCell ref="L43:L45"/>
    <mergeCell ref="B46:B48"/>
    <mergeCell ref="I46:I48"/>
    <mergeCell ref="J46:J48"/>
    <mergeCell ref="K46:K48"/>
    <mergeCell ref="L46:L48"/>
    <mergeCell ref="I36:I38"/>
    <mergeCell ref="J36:J38"/>
    <mergeCell ref="K36:K38"/>
    <mergeCell ref="L36:L38"/>
    <mergeCell ref="B32:B34"/>
    <mergeCell ref="I32:I34"/>
    <mergeCell ref="J32:J34"/>
    <mergeCell ref="K32:K34"/>
    <mergeCell ref="L32:L34"/>
    <mergeCell ref="I29:I31"/>
    <mergeCell ref="J29:J31"/>
    <mergeCell ref="K29:K31"/>
    <mergeCell ref="L29:L31"/>
    <mergeCell ref="B25:B28"/>
    <mergeCell ref="I25:I28"/>
    <mergeCell ref="J25:J28"/>
    <mergeCell ref="K25:K28"/>
    <mergeCell ref="L25:L28"/>
    <mergeCell ref="I18:I20"/>
    <mergeCell ref="J18:J20"/>
    <mergeCell ref="L18:L20"/>
    <mergeCell ref="B21:B24"/>
    <mergeCell ref="I21:I24"/>
    <mergeCell ref="J21:J24"/>
    <mergeCell ref="K21:K24"/>
    <mergeCell ref="L21:L24"/>
    <mergeCell ref="K18:K20"/>
    <mergeCell ref="I13:I16"/>
    <mergeCell ref="K13:K16"/>
    <mergeCell ref="L13:L16"/>
    <mergeCell ref="B14:B16"/>
    <mergeCell ref="J14:J16"/>
    <mergeCell ref="A6:L6"/>
    <mergeCell ref="A7:L7"/>
    <mergeCell ref="A8:L8"/>
    <mergeCell ref="B10:B11"/>
    <mergeCell ref="C10:C11"/>
    <mergeCell ref="D10:H10"/>
    <mergeCell ref="I10:I11"/>
    <mergeCell ref="A10:A11"/>
    <mergeCell ref="J10:J11"/>
    <mergeCell ref="K10:K11"/>
    <mergeCell ref="L10:L11"/>
    <mergeCell ref="A54:D54"/>
    <mergeCell ref="A13:A16"/>
    <mergeCell ref="A18:A20"/>
    <mergeCell ref="A21:A24"/>
    <mergeCell ref="A25:A28"/>
    <mergeCell ref="A29:A31"/>
    <mergeCell ref="A32:A34"/>
    <mergeCell ref="A36:A38"/>
    <mergeCell ref="A39:A41"/>
    <mergeCell ref="A43:A45"/>
    <mergeCell ref="A46:A48"/>
    <mergeCell ref="B18:B20"/>
    <mergeCell ref="B29:B31"/>
    <mergeCell ref="B36:B38"/>
    <mergeCell ref="B39:B41"/>
    <mergeCell ref="B43:B45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Размещено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2018-04-04T10:55:33Z</dcterms:modified>
</cp:coreProperties>
</file>