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<sst xmlns="http://schemas.openxmlformats.org/spreadsheetml/2006/main" count="106" uniqueCount="95">
  <si>
    <t>№ п/п</t>
  </si>
  <si>
    <t>Наименование программы</t>
  </si>
  <si>
    <t>Оценка исполнения</t>
  </si>
  <si>
    <t>Всего</t>
  </si>
  <si>
    <t>Федеральный бюджет</t>
  </si>
  <si>
    <t>Областной бюджет</t>
  </si>
  <si>
    <t>Бюджет города</t>
  </si>
  <si>
    <t>Внебюджетные средства</t>
  </si>
  <si>
    <t>план</t>
  </si>
  <si>
    <t>факт</t>
  </si>
  <si>
    <t>ВСЕГО:</t>
  </si>
  <si>
    <t>Целевые показатели</t>
  </si>
  <si>
    <t>1.1.</t>
  </si>
  <si>
    <t>I</t>
  </si>
  <si>
    <t>1.</t>
  </si>
  <si>
    <t>2.</t>
  </si>
  <si>
    <t>2.1.</t>
  </si>
  <si>
    <t>2.2.</t>
  </si>
  <si>
    <t>3.1.</t>
  </si>
  <si>
    <t>3.2.</t>
  </si>
  <si>
    <t>4.1.</t>
  </si>
  <si>
    <t>4.2.</t>
  </si>
  <si>
    <t>5.</t>
  </si>
  <si>
    <t>5.1.</t>
  </si>
  <si>
    <t>5.2.</t>
  </si>
  <si>
    <t>5.3.</t>
  </si>
  <si>
    <t>Начальник управления</t>
  </si>
  <si>
    <t>Э.В. Полякова</t>
  </si>
  <si>
    <t>Исполнитель:</t>
  </si>
  <si>
    <t>* В программу вносятся изменения</t>
  </si>
  <si>
    <t>Муниципальные программы</t>
  </si>
  <si>
    <t>II</t>
  </si>
  <si>
    <t xml:space="preserve">Количество муниципальных служащих (чел.):
прошедших обучение на курсах повышения квалификации по краткосрочным программам
</t>
  </si>
  <si>
    <t>Количество муниципальных служащих, прошедших диспансеризацию</t>
  </si>
  <si>
    <t>Итого по программе:</t>
  </si>
  <si>
    <t xml:space="preserve">Приложение № 1                                                           </t>
  </si>
  <si>
    <t>Объемы финансирования (тыс. руб.)</t>
  </si>
  <si>
    <t>3.3.</t>
  </si>
  <si>
    <t>1.2.</t>
  </si>
  <si>
    <t>1.3.</t>
  </si>
  <si>
    <t>А. В. Рымарев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</si>
  <si>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</si>
  <si>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</si>
  <si>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Мероприятия в области предупреждения и ликвидации последствий ЧС, обеспечения первичных мерпожарной безопасности и безопасности людей на водных объектах в границах города Челябинска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</si>
  <si>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</si>
  <si>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Количество поступивших и обработанных звонков и сообщений от населения и организаций города Челябинска о любых чрезвычайных происшествиях, несущих информацию об угрозе или факте возникновения чрезвычайной ситуации средствами службы Муниципального казенного учреждения «Единая дежурно-диспетчерская служба – 112 города Челябинска» (у. е.)</t>
  </si>
  <si>
    <t>Количество случаев комплексного реагирования экстренных оперативных служб на сообщения поступающие по единому номеру вызова экстренных оперативных служб «112» (у. е.):</t>
  </si>
  <si>
    <t>1.4.</t>
  </si>
  <si>
    <t>1.5.</t>
  </si>
  <si>
    <t>1.6.</t>
  </si>
  <si>
    <t>1.7.</t>
  </si>
  <si>
    <t>Процент оповещения должностных лиц комиссии по чрезвычайным ситуациям и обеспечению пожарной безопасности, Челябинского муниципального звена территориальной подсистемы единой государственной системы предупреждения и ликвидации чрезвычайных ситуаций, Управления по обеспечению безопасности жизнедеятельности населения города Челябинска об угрозе возникновения или возникновении чрезвычайных ситуаций природного и техногенного характера от количества случаев возникновения угроз и чрезвычайных ситуаций природного и техногенного характера, происшествий или аварий (проценты):</t>
  </si>
  <si>
    <t>Количество взаимодействий с организациями по размещению на медиа экранах города Челябинска видеороликов различной тематики в сфере защиты населения от чрезвычайных ситуаций, обеспечения пожарной безопасности и безопасности на водных объектах, таких как: внимание, тонкий лед, лесные пожары, купальный сезон, экстренный вызов и другие    (у. е.)</t>
  </si>
  <si>
    <t>Случаи информирования населения об оперативной обстановке на территории города Челябинска, экстренных предупреждениях и прогнозах неблагоприятных метеорологических явлений на территории города, плановых отключениях в системе жилищно-коммунального хозяйства, отмене занятий в учебных заведениях в связи с низкими температурами (у. е.):</t>
  </si>
  <si>
    <t>Количество подготовленных прогнозов по потенциальным источникам аварий и происшествий на территории города Челябинска (у. е.):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</si>
  <si>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</si>
  <si>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Количество выездов поисково-спасательного отряда (единиц)</t>
  </si>
  <si>
    <t>Количество лиц, которым оказана помощь поисково-спасательным отрядом (человек)</t>
  </si>
  <si>
    <t>Подготовка населения и организаций к действиям в чрезвычайной ситуации в мирное и военное время</t>
  </si>
  <si>
    <t>Реализация дополнительных профессиональных программ повышения квалификации (человеко-час):</t>
  </si>
  <si>
    <t>Реализация дополнительных общеразвивающих программ (человеко-час):</t>
  </si>
  <si>
    <t>3.4.</t>
  </si>
  <si>
    <t>Количество разработанных нормативных правовых актов в сфере гражданской обороны, защиты населения от чрезвычайных ситуаций, обеспечения пожарной безопасности и безопасности на водных объектах в соответствии с требованиями законодательства Российской Федерации (штук):</t>
  </si>
  <si>
    <t>Количество проверок подведомственных учреждений (единиц):</t>
  </si>
  <si>
    <t>Акарицидная обработка территории площадью (га)</t>
  </si>
  <si>
    <t>Изготовление листовок (штук):</t>
  </si>
  <si>
    <t>Изготовление брошюр «Методические рекомендации» на противопожарную тематику  (штук):</t>
  </si>
  <si>
    <t>Изготовление знаков безопасности на водных объектах «Купание запрещено» (штук)</t>
  </si>
  <si>
    <t>Установка знаков безопасности на водных объектах (штук):</t>
  </si>
  <si>
    <t>Изготовление видеороликов на противопожарную тематику (штук):</t>
  </si>
  <si>
    <t>Размещение видеороликов на противопожарную тематику (штук):</t>
  </si>
  <si>
    <t>Мероприятия в области гражданской обороны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</si>
  <si>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</si>
  <si>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5.3.1.</t>
  </si>
  <si>
    <t>5.3.2.</t>
  </si>
  <si>
    <t>5.3.4.</t>
  </si>
  <si>
    <t>5.3.5.</t>
  </si>
  <si>
    <t>5.3.3.</t>
  </si>
  <si>
    <t>5.3.6.</t>
  </si>
  <si>
    <t>Информация о реализации целевых программ за  6 месяцев 2018 года</t>
  </si>
  <si>
    <t>(наименование учреждения)</t>
  </si>
  <si>
    <t>5.1.1.</t>
  </si>
  <si>
    <t>5.1.2.</t>
  </si>
  <si>
    <t>Приобретение дополнительного оборудования для МКУ "ЕДДС" дипольная антена</t>
  </si>
  <si>
    <t>Приобретение комплекта оборудования (ноутбук, принтер, сканер) для обеспечения работы эвакуационной комиссии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</si>
  <si>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 и служащих  (человеко-час):</t>
  </si>
  <si>
    <t>Управление по обеспечению безопасности жизнедеятельности населения города Челябинска</t>
  </si>
  <si>
    <t>Развитие муниципальной службы в муниципальном образовании «Город Челябинск»на 2017-2020 годы</t>
  </si>
  <si>
    <t>Приобретение комплекта оборудования для специалиста по связям с общественностью (у. е.)</t>
  </si>
  <si>
    <t>5.3.7.</t>
  </si>
  <si>
    <t>Подготовка информационных карт по основным социально-значимым происшествиям, таких как: обстановка на водных объектах (купальный сезон), распределение по территории города Челябинска сообщений граждан: о присутствии в атмосферном воздухе посторонних запахов, жалоб на шум от полетов самолетов, подтоплений и другие (у.е.):</t>
  </si>
  <si>
    <t>Мероприятия в сфере гражданской обороны (подготовка и обучение неработающего населения в области гражданской обороны: количество консультационных часов) (человеко-час)</t>
  </si>
  <si>
    <t xml:space="preserve">«Обеспечение безопасности жизнидеятельности населения города Челябинска на 2018-2020 годы» * </t>
  </si>
  <si>
    <r>
      <t xml:space="preserve"> к письму УБЖ от </t>
    </r>
    <r>
      <rPr>
        <u val="single"/>
        <sz val="12"/>
        <color indexed="8"/>
        <rFont val="Times New Roman"/>
        <family val="1"/>
      </rPr>
      <t>10.07.2018</t>
    </r>
    <r>
      <rPr>
        <sz val="12"/>
        <color indexed="8"/>
        <rFont val="Times New Roman"/>
        <family val="1"/>
      </rPr>
      <t xml:space="preserve">___№ </t>
    </r>
    <r>
      <rPr>
        <u val="single"/>
        <sz val="12"/>
        <color indexed="8"/>
        <rFont val="Times New Roman"/>
        <family val="1"/>
      </rPr>
      <t>557</t>
    </r>
  </si>
  <si>
    <t>в том числе отложенное финансирование: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</si>
</sst>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"/>
    <numFmt numFmtId="186" formatCode="0.00000000000"/>
    <numFmt numFmtId="187" formatCode="0.0%"/>
    <numFmt numFmtId="188" formatCode="0.000%"/>
    <numFmt numFmtId="189" formatCode="#,##0.000"/>
    <numFmt numFmtId="190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7" fillId="0" borderId="0" xfId="0" applyNumberFormat="1" applyFont="1" applyFill="1" applyAlignment="1">
      <alignment horizontal="right" vertical="center" wrapText="1"/>
    </xf>
    <xf numFmtId="173" fontId="8" fillId="0" borderId="0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9" fontId="5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7" fontId="8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top"/>
    </xf>
    <xf numFmtId="173" fontId="52" fillId="0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0" fontId="52" fillId="0" borderId="10" xfId="0" applyNumberFormat="1" applyFont="1" applyFill="1" applyBorder="1" applyAlignment="1">
      <alignment horizontal="center" vertical="center"/>
    </xf>
    <xf numFmtId="10" fontId="5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center" vertical="center"/>
    </xf>
    <xf numFmtId="10" fontId="8" fillId="34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right" vertical="center"/>
    </xf>
    <xf numFmtId="173" fontId="7" fillId="33" borderId="12" xfId="0" applyNumberFormat="1" applyFont="1" applyFill="1" applyBorder="1" applyAlignment="1">
      <alignment horizontal="right" vertical="center"/>
    </xf>
    <xf numFmtId="173" fontId="7" fillId="33" borderId="13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187" fontId="7" fillId="33" borderId="14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vertical="center" wrapText="1"/>
    </xf>
    <xf numFmtId="0" fontId="52" fillId="34" borderId="12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horizontal="right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vertical="center" wrapText="1"/>
    </xf>
    <xf numFmtId="172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center" vertical="center"/>
    </xf>
    <xf numFmtId="10" fontId="5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37">
      <selection activeCell="A33" sqref="A33:O51"/>
    </sheetView>
  </sheetViews>
  <sheetFormatPr defaultColWidth="9.140625" defaultRowHeight="15"/>
  <cols>
    <col min="1" max="1" width="7.421875" style="1" customWidth="1"/>
    <col min="2" max="2" width="47.28125" style="58" customWidth="1"/>
    <col min="3" max="3" width="11.8515625" style="20" customWidth="1"/>
    <col min="4" max="4" width="10.140625" style="20" customWidth="1"/>
    <col min="5" max="5" width="7.8515625" style="15" customWidth="1"/>
    <col min="6" max="6" width="7.57421875" style="15" customWidth="1"/>
    <col min="7" max="8" width="8.7109375" style="15" customWidth="1"/>
    <col min="9" max="9" width="11.421875" style="97" customWidth="1"/>
    <col min="10" max="10" width="11.8515625" style="20" customWidth="1"/>
    <col min="11" max="11" width="9.8515625" style="15" customWidth="1"/>
    <col min="12" max="12" width="9.7109375" style="15" customWidth="1"/>
    <col min="13" max="13" width="8.7109375" style="15" customWidth="1"/>
    <col min="14" max="14" width="8.57421875" style="15" customWidth="1"/>
    <col min="15" max="15" width="13.140625" style="15" customWidth="1"/>
    <col min="16" max="16" width="13.140625" style="5" customWidth="1"/>
    <col min="17" max="17" width="11.28125" style="1" customWidth="1"/>
    <col min="18" max="18" width="11.421875" style="1" bestFit="1" customWidth="1"/>
    <col min="19" max="19" width="13.00390625" style="1" bestFit="1" customWidth="1"/>
    <col min="20" max="16384" width="9.140625" style="1" customWidth="1"/>
  </cols>
  <sheetData>
    <row r="1" spans="1:15" ht="18" customHeight="1">
      <c r="A1" s="4"/>
      <c r="B1" s="10"/>
      <c r="C1" s="18"/>
      <c r="D1" s="18"/>
      <c r="E1" s="10"/>
      <c r="F1" s="10"/>
      <c r="G1" s="10"/>
      <c r="H1" s="10"/>
      <c r="I1" s="93"/>
      <c r="J1" s="18"/>
      <c r="K1" s="38" t="s">
        <v>35</v>
      </c>
      <c r="M1" s="43"/>
      <c r="N1" s="43"/>
      <c r="O1" s="43"/>
    </row>
    <row r="2" spans="1:15" ht="18" customHeight="1">
      <c r="A2" s="4"/>
      <c r="B2" s="10"/>
      <c r="C2" s="18"/>
      <c r="D2" s="18"/>
      <c r="E2" s="10"/>
      <c r="F2" s="10"/>
      <c r="G2" s="10"/>
      <c r="H2" s="10"/>
      <c r="I2" s="93"/>
      <c r="J2" s="18"/>
      <c r="K2" s="39" t="s">
        <v>93</v>
      </c>
      <c r="M2" s="43"/>
      <c r="N2" s="43"/>
      <c r="O2" s="43"/>
    </row>
    <row r="3" spans="1:15" ht="24" customHeight="1">
      <c r="A3" s="6"/>
      <c r="B3" s="56"/>
      <c r="C3" s="19"/>
      <c r="D3" s="19"/>
      <c r="E3" s="11"/>
      <c r="F3" s="11"/>
      <c r="G3" s="11"/>
      <c r="H3" s="11"/>
      <c r="I3" s="94"/>
      <c r="J3" s="19"/>
      <c r="K3" s="11"/>
      <c r="L3" s="11"/>
      <c r="M3" s="11"/>
      <c r="N3" s="11"/>
      <c r="O3" s="11"/>
    </row>
    <row r="4" spans="1:15" ht="21" customHeight="1">
      <c r="A4" s="114" t="s">
        <v>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2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20.25" customHeight="1">
      <c r="A6" s="114" t="s">
        <v>86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20.25" customHeight="1">
      <c r="A7" s="82"/>
      <c r="B7" s="82"/>
      <c r="C7" s="118" t="s">
        <v>80</v>
      </c>
      <c r="D7" s="118"/>
      <c r="E7" s="118"/>
      <c r="F7" s="118"/>
      <c r="G7" s="118"/>
      <c r="H7" s="118"/>
      <c r="I7" s="118"/>
      <c r="J7" s="118"/>
      <c r="K7" s="118"/>
      <c r="L7" s="82"/>
      <c r="M7" s="82"/>
      <c r="N7" s="82"/>
      <c r="O7" s="82"/>
    </row>
    <row r="8" spans="1:15" ht="27" customHeight="1">
      <c r="A8" s="115" t="s">
        <v>30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20.25">
      <c r="A9" s="116" t="s">
        <v>0</v>
      </c>
      <c r="B9" s="116" t="s">
        <v>1</v>
      </c>
      <c r="C9" s="116" t="s">
        <v>36</v>
      </c>
      <c r="D9" s="116"/>
      <c r="E9" s="116"/>
      <c r="F9" s="116"/>
      <c r="G9" s="116"/>
      <c r="H9" s="116"/>
      <c r="I9" s="116"/>
      <c r="J9" s="116"/>
      <c r="K9" s="116"/>
      <c r="L9" s="116"/>
      <c r="M9" s="116" t="s">
        <v>11</v>
      </c>
      <c r="N9" s="116"/>
      <c r="O9" s="116" t="s">
        <v>2</v>
      </c>
    </row>
    <row r="10" spans="1:15" ht="41.25" customHeight="1">
      <c r="A10" s="116"/>
      <c r="B10" s="116"/>
      <c r="C10" s="117" t="s">
        <v>3</v>
      </c>
      <c r="D10" s="117"/>
      <c r="E10" s="116" t="s">
        <v>4</v>
      </c>
      <c r="F10" s="116"/>
      <c r="G10" s="116" t="s">
        <v>5</v>
      </c>
      <c r="H10" s="116"/>
      <c r="I10" s="117" t="s">
        <v>6</v>
      </c>
      <c r="J10" s="117"/>
      <c r="K10" s="116" t="s">
        <v>7</v>
      </c>
      <c r="L10" s="116"/>
      <c r="M10" s="116"/>
      <c r="N10" s="116"/>
      <c r="O10" s="116"/>
    </row>
    <row r="11" spans="1:15" ht="20.25">
      <c r="A11" s="116"/>
      <c r="B11" s="116"/>
      <c r="C11" s="112" t="s">
        <v>8</v>
      </c>
      <c r="D11" s="112" t="s">
        <v>9</v>
      </c>
      <c r="E11" s="12" t="s">
        <v>8</v>
      </c>
      <c r="F11" s="12" t="s">
        <v>9</v>
      </c>
      <c r="G11" s="12" t="s">
        <v>8</v>
      </c>
      <c r="H11" s="12" t="s">
        <v>9</v>
      </c>
      <c r="I11" s="113" t="s">
        <v>8</v>
      </c>
      <c r="J11" s="112" t="s">
        <v>9</v>
      </c>
      <c r="K11" s="12" t="s">
        <v>8</v>
      </c>
      <c r="L11" s="12" t="s">
        <v>9</v>
      </c>
      <c r="M11" s="12" t="s">
        <v>8</v>
      </c>
      <c r="N11" s="12" t="s">
        <v>9</v>
      </c>
      <c r="O11" s="116"/>
    </row>
    <row r="12" spans="1:15" ht="20.25">
      <c r="A12" s="7">
        <v>1</v>
      </c>
      <c r="B12" s="55">
        <v>2</v>
      </c>
      <c r="C12" s="24">
        <v>3</v>
      </c>
      <c r="D12" s="24">
        <v>4</v>
      </c>
      <c r="E12" s="7">
        <v>5</v>
      </c>
      <c r="F12" s="7">
        <v>6</v>
      </c>
      <c r="G12" s="7">
        <v>7</v>
      </c>
      <c r="H12" s="7">
        <v>8</v>
      </c>
      <c r="I12" s="95">
        <v>9</v>
      </c>
      <c r="J12" s="24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6" ht="47.25">
      <c r="A13" s="66" t="s">
        <v>13</v>
      </c>
      <c r="B13" s="67" t="s">
        <v>92</v>
      </c>
      <c r="C13" s="72"/>
      <c r="D13" s="72"/>
      <c r="E13" s="72"/>
      <c r="F13" s="73"/>
      <c r="G13" s="74"/>
      <c r="H13" s="74"/>
      <c r="I13" s="74"/>
      <c r="J13" s="74"/>
      <c r="K13" s="74"/>
      <c r="L13" s="74"/>
      <c r="M13" s="75"/>
      <c r="N13" s="75"/>
      <c r="O13" s="76"/>
      <c r="P13" s="34"/>
    </row>
    <row r="14" spans="1:16" ht="94.5">
      <c r="A14" s="68" t="s">
        <v>14</v>
      </c>
      <c r="B14" s="69" t="s">
        <v>44</v>
      </c>
      <c r="C14" s="83">
        <f>E14+G14+I14+K14</f>
        <v>19866.5</v>
      </c>
      <c r="D14" s="83">
        <f>F14+H14+J14+L14</f>
        <v>10483.9</v>
      </c>
      <c r="E14" s="83"/>
      <c r="F14" s="83"/>
      <c r="G14" s="83"/>
      <c r="H14" s="83"/>
      <c r="I14" s="83">
        <v>19866.5</v>
      </c>
      <c r="J14" s="83">
        <v>10483.9</v>
      </c>
      <c r="K14" s="83"/>
      <c r="L14" s="83"/>
      <c r="M14" s="70"/>
      <c r="N14" s="70"/>
      <c r="O14" s="71">
        <f>D14/C14</f>
        <v>0.5277175144086779</v>
      </c>
      <c r="P14" s="34"/>
    </row>
    <row r="15" spans="1:16" ht="157.5">
      <c r="A15" s="35" t="s">
        <v>12</v>
      </c>
      <c r="B15" s="62" t="s">
        <v>45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46">
        <v>450000</v>
      </c>
      <c r="N15" s="46">
        <v>271676</v>
      </c>
      <c r="O15" s="36">
        <f aca="true" t="shared" si="0" ref="O15:O21">N15/M15</f>
        <v>0.6037244444444444</v>
      </c>
      <c r="P15" s="34"/>
    </row>
    <row r="16" spans="1:16" ht="78.75">
      <c r="A16" s="13" t="s">
        <v>38</v>
      </c>
      <c r="B16" s="62" t="s">
        <v>46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46">
        <v>2300</v>
      </c>
      <c r="N16" s="46">
        <v>1811</v>
      </c>
      <c r="O16" s="36">
        <f t="shared" si="0"/>
        <v>0.7873913043478261</v>
      </c>
      <c r="P16" s="34"/>
    </row>
    <row r="17" spans="1:16" ht="252">
      <c r="A17" s="13" t="s">
        <v>39</v>
      </c>
      <c r="B17" s="61" t="s">
        <v>51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46">
        <v>100</v>
      </c>
      <c r="N17" s="46">
        <v>100</v>
      </c>
      <c r="O17" s="36">
        <f t="shared" si="0"/>
        <v>1</v>
      </c>
      <c r="P17" s="34"/>
    </row>
    <row r="18" spans="1:16" ht="157.5">
      <c r="A18" s="13" t="s">
        <v>47</v>
      </c>
      <c r="B18" s="60" t="s">
        <v>52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46">
        <v>10</v>
      </c>
      <c r="N18" s="46">
        <v>6</v>
      </c>
      <c r="O18" s="36">
        <f t="shared" si="0"/>
        <v>0.6</v>
      </c>
      <c r="P18" s="34"/>
    </row>
    <row r="19" spans="1:16" ht="157.5">
      <c r="A19" s="13" t="s">
        <v>48</v>
      </c>
      <c r="B19" s="62" t="s">
        <v>90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46">
        <v>20</v>
      </c>
      <c r="N19" s="46">
        <v>13</v>
      </c>
      <c r="O19" s="36">
        <f t="shared" si="0"/>
        <v>0.65</v>
      </c>
      <c r="P19" s="34"/>
    </row>
    <row r="20" spans="1:16" ht="157.5">
      <c r="A20" s="13" t="s">
        <v>49</v>
      </c>
      <c r="B20" s="63" t="s">
        <v>53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46">
        <v>600</v>
      </c>
      <c r="N20" s="46">
        <v>331</v>
      </c>
      <c r="O20" s="36">
        <f t="shared" si="0"/>
        <v>0.5516666666666666</v>
      </c>
      <c r="P20" s="34"/>
    </row>
    <row r="21" spans="1:16" ht="63">
      <c r="A21" s="13" t="s">
        <v>50</v>
      </c>
      <c r="B21" s="64" t="s">
        <v>54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46">
        <v>12</v>
      </c>
      <c r="N21" s="46">
        <v>6</v>
      </c>
      <c r="O21" s="36">
        <f t="shared" si="0"/>
        <v>0.5</v>
      </c>
      <c r="P21" s="34"/>
    </row>
    <row r="22" spans="1:18" ht="63">
      <c r="A22" s="68" t="s">
        <v>15</v>
      </c>
      <c r="B22" s="77" t="s">
        <v>55</v>
      </c>
      <c r="C22" s="83">
        <f>E22+G22+I22+K22</f>
        <v>42349.4</v>
      </c>
      <c r="D22" s="83">
        <f>F22+H22+J22+L22</f>
        <v>15323.7</v>
      </c>
      <c r="E22" s="83"/>
      <c r="F22" s="83"/>
      <c r="G22" s="83"/>
      <c r="H22" s="83"/>
      <c r="I22" s="83">
        <v>42349.4</v>
      </c>
      <c r="J22" s="83">
        <v>15323.7</v>
      </c>
      <c r="K22" s="83"/>
      <c r="L22" s="83"/>
      <c r="M22" s="70"/>
      <c r="N22" s="68"/>
      <c r="O22" s="71">
        <f>D22/C22</f>
        <v>0.3618398371641629</v>
      </c>
      <c r="P22" s="37"/>
      <c r="Q22" s="32"/>
      <c r="R22" s="32"/>
    </row>
    <row r="23" spans="1:16" ht="31.5">
      <c r="A23" s="41" t="s">
        <v>16</v>
      </c>
      <c r="B23" s="62" t="s">
        <v>56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46">
        <v>3300</v>
      </c>
      <c r="N23" s="46">
        <v>1172</v>
      </c>
      <c r="O23" s="36">
        <f>N23/M23</f>
        <v>0.35515151515151516</v>
      </c>
      <c r="P23" s="37"/>
    </row>
    <row r="24" spans="1:16" ht="31.5">
      <c r="A24" s="41" t="s">
        <v>17</v>
      </c>
      <c r="B24" s="62" t="s">
        <v>57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46">
        <v>1420</v>
      </c>
      <c r="N24" s="46">
        <v>692</v>
      </c>
      <c r="O24" s="36">
        <f>N24/M24</f>
        <v>0.48732394366197185</v>
      </c>
      <c r="P24" s="37"/>
    </row>
    <row r="25" spans="1:19" ht="56.25" customHeight="1">
      <c r="A25" s="68">
        <v>3</v>
      </c>
      <c r="B25" s="78" t="s">
        <v>58</v>
      </c>
      <c r="C25" s="83">
        <f>I25+G25+K25</f>
        <v>9528.9</v>
      </c>
      <c r="D25" s="83">
        <f>J25+L25+H25</f>
        <v>5608</v>
      </c>
      <c r="E25" s="85"/>
      <c r="F25" s="85"/>
      <c r="G25" s="85"/>
      <c r="H25" s="85"/>
      <c r="I25" s="86">
        <v>8743.1</v>
      </c>
      <c r="J25" s="86">
        <v>5319.6</v>
      </c>
      <c r="K25" s="83">
        <v>785.8</v>
      </c>
      <c r="L25" s="83">
        <v>288.4</v>
      </c>
      <c r="M25" s="70"/>
      <c r="N25" s="70"/>
      <c r="O25" s="71">
        <f>D25/C25</f>
        <v>0.5885254331559782</v>
      </c>
      <c r="P25" s="37"/>
      <c r="R25" s="33"/>
      <c r="S25" s="40"/>
    </row>
    <row r="26" spans="1:16" ht="47.25">
      <c r="A26" s="13" t="s">
        <v>18</v>
      </c>
      <c r="B26" s="61" t="s">
        <v>59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46">
        <v>73106</v>
      </c>
      <c r="N26" s="46">
        <v>34409</v>
      </c>
      <c r="O26" s="36">
        <f>N26/M26</f>
        <v>0.47067272180122016</v>
      </c>
      <c r="P26" s="37"/>
    </row>
    <row r="27" spans="1:16" ht="94.5">
      <c r="A27" s="13" t="s">
        <v>19</v>
      </c>
      <c r="B27" s="61" t="s">
        <v>85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46">
        <v>12312</v>
      </c>
      <c r="N27" s="46">
        <v>11016</v>
      </c>
      <c r="O27" s="36">
        <f>N27/M27</f>
        <v>0.8947368421052632</v>
      </c>
      <c r="P27" s="37"/>
    </row>
    <row r="28" spans="1:16" ht="31.5">
      <c r="A28" s="13" t="s">
        <v>37</v>
      </c>
      <c r="B28" s="61" t="s">
        <v>60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46">
        <v>13394</v>
      </c>
      <c r="N28" s="46">
        <v>9822</v>
      </c>
      <c r="O28" s="36">
        <f>N28/M28</f>
        <v>0.7333134239211587</v>
      </c>
      <c r="P28" s="37"/>
    </row>
    <row r="29" spans="1:16" ht="78.75">
      <c r="A29" s="13" t="s">
        <v>61</v>
      </c>
      <c r="B29" s="62" t="s">
        <v>91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>
        <v>4453.2</v>
      </c>
      <c r="N29" s="84">
        <v>2512.2</v>
      </c>
      <c r="O29" s="36">
        <f>N29/M29</f>
        <v>0.5641336566963082</v>
      </c>
      <c r="P29" s="37"/>
    </row>
    <row r="30" spans="1:16" ht="65.25" customHeight="1">
      <c r="A30" s="68" t="s">
        <v>41</v>
      </c>
      <c r="B30" s="79" t="s">
        <v>42</v>
      </c>
      <c r="C30" s="83">
        <f>E30+G30+I30</f>
        <v>21982.5</v>
      </c>
      <c r="D30" s="83">
        <f>F30+H30+J30</f>
        <v>10696.4</v>
      </c>
      <c r="E30" s="83"/>
      <c r="F30" s="83"/>
      <c r="G30" s="83"/>
      <c r="H30" s="83"/>
      <c r="I30" s="83">
        <v>21982.5</v>
      </c>
      <c r="J30" s="83">
        <v>10696.4</v>
      </c>
      <c r="K30" s="83"/>
      <c r="L30" s="83"/>
      <c r="M30" s="70"/>
      <c r="N30" s="70"/>
      <c r="O30" s="71">
        <f>D30/C30</f>
        <v>0.4865870578869555</v>
      </c>
      <c r="P30" s="37"/>
    </row>
    <row r="31" spans="1:16" ht="126">
      <c r="A31" s="13" t="s">
        <v>20</v>
      </c>
      <c r="B31" s="62" t="s">
        <v>62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46">
        <v>13</v>
      </c>
      <c r="N31" s="46">
        <v>12</v>
      </c>
      <c r="O31" s="36">
        <f>N31/M31</f>
        <v>0.9230769230769231</v>
      </c>
      <c r="P31" s="37"/>
    </row>
    <row r="32" spans="1:16" ht="31.5">
      <c r="A32" s="13" t="s">
        <v>21</v>
      </c>
      <c r="B32" s="62" t="s">
        <v>63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46">
        <v>3</v>
      </c>
      <c r="N32" s="46">
        <v>1</v>
      </c>
      <c r="O32" s="36">
        <f>N32/M32</f>
        <v>0.3333333333333333</v>
      </c>
      <c r="P32" s="37"/>
    </row>
    <row r="33" spans="1:16" ht="78.75">
      <c r="A33" s="120" t="s">
        <v>22</v>
      </c>
      <c r="B33" s="78" t="s">
        <v>43</v>
      </c>
      <c r="C33" s="83">
        <f>I33+E33+G33+K33</f>
        <v>1837.9</v>
      </c>
      <c r="D33" s="83">
        <f>J33+F33+H33+L33</f>
        <v>42</v>
      </c>
      <c r="E33" s="86"/>
      <c r="F33" s="86"/>
      <c r="G33" s="86"/>
      <c r="H33" s="86"/>
      <c r="I33" s="86">
        <f>I35+I38+I40</f>
        <v>1837.9</v>
      </c>
      <c r="J33" s="86">
        <f>SUM(J35:J40)</f>
        <v>42</v>
      </c>
      <c r="K33" s="83"/>
      <c r="L33" s="83"/>
      <c r="M33" s="70"/>
      <c r="N33" s="70"/>
      <c r="O33" s="71">
        <f>D33/C33</f>
        <v>0.02285216823548615</v>
      </c>
      <c r="P33" s="37"/>
    </row>
    <row r="34" spans="1:16" ht="20.25">
      <c r="A34" s="121"/>
      <c r="B34" s="78" t="s">
        <v>94</v>
      </c>
      <c r="C34" s="83"/>
      <c r="D34" s="83"/>
      <c r="E34" s="86"/>
      <c r="F34" s="86"/>
      <c r="G34" s="86"/>
      <c r="H34" s="86"/>
      <c r="I34" s="86">
        <v>211.5</v>
      </c>
      <c r="J34" s="86"/>
      <c r="K34" s="83"/>
      <c r="L34" s="83"/>
      <c r="M34" s="70"/>
      <c r="N34" s="70"/>
      <c r="O34" s="71"/>
      <c r="P34" s="37"/>
    </row>
    <row r="35" spans="1:16" ht="31.5">
      <c r="A35" s="68" t="s">
        <v>23</v>
      </c>
      <c r="B35" s="79" t="s">
        <v>71</v>
      </c>
      <c r="C35" s="83">
        <f>I35+E35+G35+K35</f>
        <v>106.7</v>
      </c>
      <c r="D35" s="83">
        <f>J35+F35+H35+L35</f>
        <v>0</v>
      </c>
      <c r="E35" s="83"/>
      <c r="F35" s="83"/>
      <c r="G35" s="83"/>
      <c r="H35" s="83"/>
      <c r="I35" s="83">
        <v>106.7</v>
      </c>
      <c r="J35" s="83"/>
      <c r="K35" s="83"/>
      <c r="L35" s="83"/>
      <c r="M35" s="70"/>
      <c r="N35" s="70"/>
      <c r="O35" s="71">
        <f>D35/C35</f>
        <v>0</v>
      </c>
      <c r="P35" s="37"/>
    </row>
    <row r="36" spans="1:16" ht="47.25">
      <c r="A36" s="80" t="s">
        <v>81</v>
      </c>
      <c r="B36" s="16" t="s">
        <v>84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46">
        <v>1</v>
      </c>
      <c r="N36" s="46">
        <v>1</v>
      </c>
      <c r="O36" s="36">
        <f>N36/M36</f>
        <v>1</v>
      </c>
      <c r="P36" s="37"/>
    </row>
    <row r="37" spans="1:16" ht="47.25">
      <c r="A37" s="13" t="s">
        <v>82</v>
      </c>
      <c r="B37" s="16" t="s">
        <v>83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46">
        <v>1</v>
      </c>
      <c r="N37" s="46">
        <v>0</v>
      </c>
      <c r="O37" s="36">
        <f>N37/M37</f>
        <v>0</v>
      </c>
      <c r="P37" s="37"/>
    </row>
    <row r="38" spans="1:16" ht="31.5">
      <c r="A38" s="68" t="s">
        <v>24</v>
      </c>
      <c r="B38" s="79" t="s">
        <v>64</v>
      </c>
      <c r="C38" s="83">
        <f>I38</f>
        <v>920.2</v>
      </c>
      <c r="D38" s="83">
        <f>J38</f>
        <v>0</v>
      </c>
      <c r="E38" s="83"/>
      <c r="F38" s="83"/>
      <c r="G38" s="83"/>
      <c r="H38" s="83"/>
      <c r="I38" s="83">
        <v>920.2</v>
      </c>
      <c r="J38" s="83"/>
      <c r="K38" s="83"/>
      <c r="L38" s="83"/>
      <c r="M38" s="107"/>
      <c r="N38" s="107"/>
      <c r="O38" s="71">
        <f>D38/C38</f>
        <v>0</v>
      </c>
      <c r="P38" s="37"/>
    </row>
    <row r="39" spans="1:16" s="111" customFormat="1" ht="20.25">
      <c r="A39" s="104"/>
      <c r="B39" s="108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9">
        <v>390.26</v>
      </c>
      <c r="N39" s="109">
        <v>200.88</v>
      </c>
      <c r="O39" s="106">
        <f>N39/M39</f>
        <v>0.5147337672321016</v>
      </c>
      <c r="P39" s="110"/>
    </row>
    <row r="40" spans="1:16" ht="94.5">
      <c r="A40" s="68" t="s">
        <v>25</v>
      </c>
      <c r="B40" s="79" t="s">
        <v>72</v>
      </c>
      <c r="C40" s="83">
        <f>I40+K40+G40</f>
        <v>811</v>
      </c>
      <c r="D40" s="83">
        <f>H40+J40+L40</f>
        <v>42</v>
      </c>
      <c r="E40" s="83"/>
      <c r="F40" s="83"/>
      <c r="G40" s="83"/>
      <c r="H40" s="83"/>
      <c r="I40" s="83">
        <v>811</v>
      </c>
      <c r="J40" s="83">
        <v>42</v>
      </c>
      <c r="K40" s="83"/>
      <c r="L40" s="83"/>
      <c r="M40" s="70"/>
      <c r="N40" s="70"/>
      <c r="O40" s="71">
        <f>D40/C40</f>
        <v>0.051787916152897656</v>
      </c>
      <c r="P40" s="37"/>
    </row>
    <row r="41" spans="1:16" ht="20.25">
      <c r="A41" s="13" t="s">
        <v>73</v>
      </c>
      <c r="B41" s="62" t="s">
        <v>65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46">
        <v>20000</v>
      </c>
      <c r="N41" s="46">
        <v>20000</v>
      </c>
      <c r="O41" s="36">
        <f aca="true" t="shared" si="1" ref="O41:O47">N41/M41</f>
        <v>1</v>
      </c>
      <c r="P41" s="37"/>
    </row>
    <row r="42" spans="1:16" ht="47.25">
      <c r="A42" s="80" t="s">
        <v>74</v>
      </c>
      <c r="B42" s="62" t="s">
        <v>66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46">
        <v>267</v>
      </c>
      <c r="N42" s="46">
        <v>1</v>
      </c>
      <c r="O42" s="36">
        <f t="shared" si="1"/>
        <v>0.003745318352059925</v>
      </c>
      <c r="P42" s="37"/>
    </row>
    <row r="43" spans="1:16" ht="31.5">
      <c r="A43" s="13" t="s">
        <v>77</v>
      </c>
      <c r="B43" s="62" t="s">
        <v>67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46">
        <v>12</v>
      </c>
      <c r="N43" s="46"/>
      <c r="O43" s="36">
        <f t="shared" si="1"/>
        <v>0</v>
      </c>
      <c r="P43" s="37"/>
    </row>
    <row r="44" spans="1:16" ht="31.5">
      <c r="A44" s="13" t="s">
        <v>75</v>
      </c>
      <c r="B44" s="61" t="s">
        <v>68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46">
        <v>12</v>
      </c>
      <c r="N44" s="46"/>
      <c r="O44" s="36">
        <f t="shared" si="1"/>
        <v>0</v>
      </c>
      <c r="P44" s="37"/>
    </row>
    <row r="45" spans="1:16" ht="31.5">
      <c r="A45" s="80" t="s">
        <v>76</v>
      </c>
      <c r="B45" s="61" t="s">
        <v>69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46">
        <v>3</v>
      </c>
      <c r="N45" s="46"/>
      <c r="O45" s="36">
        <f t="shared" si="1"/>
        <v>0</v>
      </c>
      <c r="P45" s="37"/>
    </row>
    <row r="46" spans="1:16" ht="41.25" customHeight="1">
      <c r="A46" s="80" t="s">
        <v>78</v>
      </c>
      <c r="B46" s="81" t="s">
        <v>70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46">
        <v>3</v>
      </c>
      <c r="N46" s="46"/>
      <c r="O46" s="36">
        <f t="shared" si="1"/>
        <v>0</v>
      </c>
      <c r="P46" s="37"/>
    </row>
    <row r="47" spans="1:16" ht="47.25">
      <c r="A47" s="80" t="s">
        <v>89</v>
      </c>
      <c r="B47" s="62" t="s">
        <v>88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46">
        <v>1</v>
      </c>
      <c r="N47" s="46"/>
      <c r="O47" s="36">
        <f t="shared" si="1"/>
        <v>0</v>
      </c>
      <c r="P47" s="37"/>
    </row>
    <row r="48" spans="1:16" s="32" customFormat="1" ht="20.25">
      <c r="A48" s="98"/>
      <c r="B48" s="99" t="s">
        <v>34</v>
      </c>
      <c r="C48" s="100">
        <f aca="true" t="shared" si="2" ref="C48:L48">C14+C22+C25+C30+C33</f>
        <v>95565.2</v>
      </c>
      <c r="D48" s="100">
        <f t="shared" si="2"/>
        <v>42154</v>
      </c>
      <c r="E48" s="100">
        <f t="shared" si="2"/>
        <v>0</v>
      </c>
      <c r="F48" s="100">
        <f t="shared" si="2"/>
        <v>0</v>
      </c>
      <c r="G48" s="100">
        <f t="shared" si="2"/>
        <v>0</v>
      </c>
      <c r="H48" s="100">
        <f t="shared" si="2"/>
        <v>0</v>
      </c>
      <c r="I48" s="100">
        <f t="shared" si="2"/>
        <v>94779.4</v>
      </c>
      <c r="J48" s="100">
        <f t="shared" si="2"/>
        <v>41865.6</v>
      </c>
      <c r="K48" s="100">
        <f t="shared" si="2"/>
        <v>785.8</v>
      </c>
      <c r="L48" s="100">
        <f t="shared" si="2"/>
        <v>288.4</v>
      </c>
      <c r="M48" s="101"/>
      <c r="N48" s="102"/>
      <c r="O48" s="103">
        <f>D48/C48</f>
        <v>0.4411019911013633</v>
      </c>
      <c r="P48" s="22"/>
    </row>
    <row r="49" spans="1:16" ht="18" customHeight="1">
      <c r="A49" s="13" t="s">
        <v>31</v>
      </c>
      <c r="B49" s="51" t="s">
        <v>87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91"/>
      <c r="N49" s="52"/>
      <c r="O49" s="53"/>
      <c r="P49" s="37"/>
    </row>
    <row r="50" spans="1:18" ht="48.75" customHeight="1">
      <c r="A50" s="13">
        <v>1</v>
      </c>
      <c r="B50" s="49" t="s">
        <v>32</v>
      </c>
      <c r="C50" s="88">
        <f>I50</f>
        <v>38.1</v>
      </c>
      <c r="D50" s="88">
        <f>J50</f>
        <v>12.6</v>
      </c>
      <c r="E50" s="88"/>
      <c r="F50" s="88"/>
      <c r="G50" s="88"/>
      <c r="H50" s="88"/>
      <c r="I50" s="88">
        <v>38.1</v>
      </c>
      <c r="J50" s="88">
        <v>12.6</v>
      </c>
      <c r="K50" s="88"/>
      <c r="L50" s="88"/>
      <c r="M50" s="92"/>
      <c r="N50" s="50">
        <v>1</v>
      </c>
      <c r="O50" s="31"/>
      <c r="P50" s="37"/>
      <c r="R50" s="32"/>
    </row>
    <row r="51" spans="1:16" ht="31.5">
      <c r="A51" s="13">
        <v>2</v>
      </c>
      <c r="B51" s="17" t="s">
        <v>33</v>
      </c>
      <c r="C51" s="84">
        <f>I51</f>
        <v>70.2</v>
      </c>
      <c r="D51" s="84">
        <f>J51</f>
        <v>0</v>
      </c>
      <c r="E51" s="84"/>
      <c r="F51" s="84"/>
      <c r="G51" s="84"/>
      <c r="H51" s="84"/>
      <c r="I51" s="84">
        <v>70.2</v>
      </c>
      <c r="J51" s="84"/>
      <c r="K51" s="84"/>
      <c r="L51" s="84"/>
      <c r="M51" s="46">
        <v>20</v>
      </c>
      <c r="N51" s="13">
        <v>0</v>
      </c>
      <c r="O51" s="31">
        <f>N51/M51</f>
        <v>0</v>
      </c>
      <c r="P51" s="37"/>
    </row>
    <row r="52" spans="1:16" ht="20.25">
      <c r="A52" s="13"/>
      <c r="B52" s="16" t="s">
        <v>34</v>
      </c>
      <c r="C52" s="84">
        <f>SUM(C50:C51)</f>
        <v>108.30000000000001</v>
      </c>
      <c r="D52" s="84">
        <f aca="true" t="shared" si="3" ref="D52:L52">SUM(D50:D51)</f>
        <v>12.6</v>
      </c>
      <c r="E52" s="84">
        <f t="shared" si="3"/>
        <v>0</v>
      </c>
      <c r="F52" s="84">
        <f t="shared" si="3"/>
        <v>0</v>
      </c>
      <c r="G52" s="84">
        <f t="shared" si="3"/>
        <v>0</v>
      </c>
      <c r="H52" s="84">
        <f t="shared" si="3"/>
        <v>0</v>
      </c>
      <c r="I52" s="84">
        <f t="shared" si="3"/>
        <v>108.30000000000001</v>
      </c>
      <c r="J52" s="84">
        <f t="shared" si="3"/>
        <v>12.6</v>
      </c>
      <c r="K52" s="84">
        <f t="shared" si="3"/>
        <v>0</v>
      </c>
      <c r="L52" s="84">
        <f t="shared" si="3"/>
        <v>0</v>
      </c>
      <c r="M52" s="84"/>
      <c r="N52" s="13"/>
      <c r="O52" s="47">
        <f>D52/C52</f>
        <v>0.11634349030470913</v>
      </c>
      <c r="P52" s="34"/>
    </row>
    <row r="53" spans="1:16" s="32" customFormat="1" ht="20.25">
      <c r="A53" s="44"/>
      <c r="B53" s="42" t="s">
        <v>10</v>
      </c>
      <c r="C53" s="89">
        <f>C48+C52</f>
        <v>95673.5</v>
      </c>
      <c r="D53" s="89">
        <f>D48+D52</f>
        <v>42166.6</v>
      </c>
      <c r="E53" s="89">
        <f aca="true" t="shared" si="4" ref="E53:L53">E48+E52</f>
        <v>0</v>
      </c>
      <c r="F53" s="89">
        <f t="shared" si="4"/>
        <v>0</v>
      </c>
      <c r="G53" s="89">
        <f t="shared" si="4"/>
        <v>0</v>
      </c>
      <c r="H53" s="89">
        <f t="shared" si="4"/>
        <v>0</v>
      </c>
      <c r="I53" s="89">
        <f t="shared" si="4"/>
        <v>94887.7</v>
      </c>
      <c r="J53" s="89">
        <f t="shared" si="4"/>
        <v>41878.2</v>
      </c>
      <c r="K53" s="89">
        <f t="shared" si="4"/>
        <v>785.8</v>
      </c>
      <c r="L53" s="89">
        <f t="shared" si="4"/>
        <v>288.4</v>
      </c>
      <c r="M53" s="90"/>
      <c r="N53" s="45"/>
      <c r="O53" s="48">
        <f>D53/C53</f>
        <v>0.44073437263192</v>
      </c>
      <c r="P53" s="22"/>
    </row>
    <row r="54" spans="1:16" ht="20.25">
      <c r="A54" s="30" t="s">
        <v>29</v>
      </c>
      <c r="B54" s="25"/>
      <c r="C54" s="26"/>
      <c r="D54" s="26"/>
      <c r="E54" s="27"/>
      <c r="F54" s="27"/>
      <c r="G54" s="27"/>
      <c r="H54" s="27"/>
      <c r="I54" s="96"/>
      <c r="J54" s="26"/>
      <c r="K54" s="28"/>
      <c r="L54" s="28"/>
      <c r="M54" s="28"/>
      <c r="N54" s="28"/>
      <c r="O54" s="29"/>
      <c r="P54" s="22"/>
    </row>
    <row r="55" spans="1:16" ht="21" customHeight="1">
      <c r="A55" s="8"/>
      <c r="B55" s="57"/>
      <c r="E55" s="14"/>
      <c r="F55" s="14"/>
      <c r="G55" s="14"/>
      <c r="H55" s="14"/>
      <c r="K55" s="14"/>
      <c r="L55" s="14"/>
      <c r="P55" s="22"/>
    </row>
    <row r="56" spans="1:16" s="3" customFormat="1" ht="20.25">
      <c r="A56" s="14" t="s">
        <v>26</v>
      </c>
      <c r="B56" s="65"/>
      <c r="C56" s="20"/>
      <c r="D56" s="20"/>
      <c r="E56" s="14"/>
      <c r="F56" s="14"/>
      <c r="G56" s="14"/>
      <c r="H56" s="14"/>
      <c r="I56" s="97"/>
      <c r="J56" s="20"/>
      <c r="K56" s="14"/>
      <c r="L56" s="14"/>
      <c r="M56" s="15"/>
      <c r="N56" s="15"/>
      <c r="O56" s="54" t="s">
        <v>40</v>
      </c>
      <c r="P56" s="9"/>
    </row>
    <row r="57" spans="1:16" s="3" customFormat="1" ht="223.5" customHeight="1" hidden="1">
      <c r="A57" s="8"/>
      <c r="B57" s="57"/>
      <c r="C57" s="20"/>
      <c r="D57" s="20"/>
      <c r="E57" s="14"/>
      <c r="F57" s="14"/>
      <c r="G57" s="14"/>
      <c r="H57" s="14"/>
      <c r="I57" s="97"/>
      <c r="J57" s="20"/>
      <c r="K57" s="14"/>
      <c r="L57" s="14"/>
      <c r="M57" s="15"/>
      <c r="N57" s="15"/>
      <c r="O57" s="15"/>
      <c r="P57" s="9"/>
    </row>
    <row r="58" spans="4:17" ht="144.75" customHeight="1">
      <c r="D58" s="21"/>
      <c r="E58" s="14"/>
      <c r="F58" s="14"/>
      <c r="G58" s="14"/>
      <c r="H58" s="14"/>
      <c r="K58" s="14"/>
      <c r="L58" s="14"/>
      <c r="Q58" s="2"/>
    </row>
    <row r="59" spans="1:2" ht="16.5" customHeight="1">
      <c r="A59" s="23" t="s">
        <v>28</v>
      </c>
      <c r="B59" s="57"/>
    </row>
    <row r="60" spans="1:2" ht="16.5" customHeight="1">
      <c r="A60" s="8" t="s">
        <v>27</v>
      </c>
      <c r="B60" s="59"/>
    </row>
    <row r="61" spans="1:2" ht="16.5" customHeight="1">
      <c r="A61" s="119">
        <v>7293444</v>
      </c>
      <c r="B61" s="119"/>
    </row>
    <row r="62" ht="20.25">
      <c r="A62" s="5"/>
    </row>
    <row r="69" ht="20.25">
      <c r="P69" s="6"/>
    </row>
  </sheetData>
  <sheetProtection/>
  <mergeCells count="16">
    <mergeCell ref="I10:J10"/>
    <mergeCell ref="K10:L10"/>
    <mergeCell ref="A6:O6"/>
    <mergeCell ref="M9:N10"/>
    <mergeCell ref="A61:B61"/>
    <mergeCell ref="A33:A34"/>
    <mergeCell ref="A4:O5"/>
    <mergeCell ref="A8:O8"/>
    <mergeCell ref="A9:A11"/>
    <mergeCell ref="B9:B11"/>
    <mergeCell ref="C9:L9"/>
    <mergeCell ref="O9:O11"/>
    <mergeCell ref="C10:D10"/>
    <mergeCell ref="E10:F10"/>
    <mergeCell ref="G10:H10"/>
    <mergeCell ref="C7:K7"/>
  </mergeCells>
  <printOptions/>
  <pageMargins left="0.7086614173228347" right="0.7086614173228347" top="1.1811023622047245" bottom="0.4330708661417323" header="0.31496062992125984" footer="0.31496062992125984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utina</dc:creator>
  <cp:keywords/>
  <dc:description/>
  <cp:lastModifiedBy>Polyakova</cp:lastModifiedBy>
  <cp:lastPrinted>2018-08-01T06:43:20Z</cp:lastPrinted>
  <dcterms:created xsi:type="dcterms:W3CDTF">2013-04-08T09:55:50Z</dcterms:created>
  <dcterms:modified xsi:type="dcterms:W3CDTF">2018-08-01T06:44:20Z</dcterms:modified>
  <cp:category/>
  <cp:version/>
  <cp:contentType/>
  <cp:contentStatus/>
</cp:coreProperties>
</file>