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7" i="1"/>
  <c r="H57"/>
  <c r="G56"/>
  <c r="G47"/>
  <c r="G34"/>
  <c r="D34" s="1"/>
  <c r="D47"/>
  <c r="H56"/>
  <c r="H55"/>
  <c r="H54"/>
  <c r="F54"/>
  <c r="F57" s="1"/>
  <c r="E54"/>
  <c r="E57" s="1"/>
  <c r="H53"/>
  <c r="D52"/>
  <c r="D51"/>
  <c r="D50"/>
  <c r="D49"/>
  <c r="D46"/>
  <c r="D44"/>
  <c r="D43"/>
  <c r="D42"/>
  <c r="D40"/>
  <c r="D39"/>
  <c r="G38"/>
  <c r="D38" s="1"/>
  <c r="D36"/>
  <c r="G33"/>
  <c r="D33" s="1"/>
  <c r="D32"/>
  <c r="G31"/>
  <c r="D31" s="1"/>
  <c r="D30"/>
  <c r="D29"/>
  <c r="G28"/>
  <c r="D27"/>
  <c r="D25"/>
  <c r="D24"/>
  <c r="G23"/>
  <c r="G22"/>
  <c r="G53" s="1"/>
  <c r="D21"/>
  <c r="D20"/>
  <c r="G19"/>
  <c r="D18"/>
  <c r="D16"/>
  <c r="D15"/>
  <c r="D14"/>
  <c r="D13"/>
  <c r="D56" l="1"/>
  <c r="D54"/>
  <c r="D22"/>
  <c r="D53" s="1"/>
  <c r="G32"/>
  <c r="G54" s="1"/>
  <c r="G55"/>
  <c r="D55" s="1"/>
  <c r="C57" l="1"/>
  <c r="D57"/>
</calcChain>
</file>

<file path=xl/sharedStrings.xml><?xml version="1.0" encoding="utf-8"?>
<sst xmlns="http://schemas.openxmlformats.org/spreadsheetml/2006/main" count="111" uniqueCount="65">
  <si>
    <t xml:space="preserve"> </t>
  </si>
  <si>
    <t xml:space="preserve">Приложение                                              </t>
  </si>
  <si>
    <t>к распоряжению Администрации города</t>
  </si>
  <si>
    <t xml:space="preserve">от _______________ №______________ </t>
  </si>
  <si>
    <t xml:space="preserve">План </t>
  </si>
  <si>
    <t>мероприятий муниципальной программы</t>
  </si>
  <si>
    <t xml:space="preserve">мероприятий муниципальной программы </t>
  </si>
  <si>
    <t>«Обеспечение безопасности жизнедеятельности населения города Челябинска на 2014–2017 годы»</t>
  </si>
  <si>
    <t>№ п/п</t>
  </si>
  <si>
    <t>Наименование объекта, мероприятия</t>
  </si>
  <si>
    <t xml:space="preserve">Срок сдачи объекта, прове-дения меро-приятия </t>
  </si>
  <si>
    <t>Планируемые объемы финансирования (тыс. рублей)</t>
  </si>
  <si>
    <t>Код раздела, подраздела целевой статьи и вида расходов</t>
  </si>
  <si>
    <t>Код классификации операции сектора госу-дарственного управления, относящихся к расходам бюджета</t>
  </si>
  <si>
    <t>Приме-чание</t>
  </si>
  <si>
    <t>Всего</t>
  </si>
  <si>
    <t>Област-ной бюджет</t>
  </si>
  <si>
    <t>Бюджет города</t>
  </si>
  <si>
    <t>Внебюд-жетные средства</t>
  </si>
  <si>
    <t>1.</t>
  </si>
  <si>
    <t>Содержание Муниципального бюджетного учреждения дополнительного профессионального образования «Институт гражданской безопасности»</t>
  </si>
  <si>
    <t>2014 год</t>
  </si>
  <si>
    <t>0705 2190100; 611</t>
  </si>
  <si>
    <t>2015 год</t>
  </si>
  <si>
    <t xml:space="preserve">2016 год </t>
  </si>
  <si>
    <t xml:space="preserve">  </t>
  </si>
  <si>
    <t>0705 99001 М9190;  611</t>
  </si>
  <si>
    <t xml:space="preserve">2017 год </t>
  </si>
  <si>
    <t>2.</t>
  </si>
  <si>
    <t>Содержание Муниципального казенного учреждения «Единая дежурно-диспетчерская служба-112 города Челябинска»</t>
  </si>
  <si>
    <t>0309 2180100; 111, 112, 242, 244, 851, 852</t>
  </si>
  <si>
    <t>211, 212, 213, 221, 222, 225, 226, 290, 310, 340</t>
  </si>
  <si>
    <t>0309 99002 М9190; 111, 112, 242, 244, 851, 852, 119, 853</t>
  </si>
  <si>
    <t>3.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</si>
  <si>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</si>
  <si>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0309 0020400; 121, 242, 244, 851, 852</t>
  </si>
  <si>
    <t>211,213, 221, 223, 225, 226, 262, 290,310, 340</t>
  </si>
  <si>
    <t>0309 99003 М2040;  121, 242, 244, 851, 852 129,321</t>
  </si>
  <si>
    <t>4.</t>
  </si>
  <si>
    <t>Содержание Муниципального казенного учреждения «Челябинская городская служба спасения»</t>
  </si>
  <si>
    <t>0309 3029900; 111, 112, 242, 244, 851, 852</t>
  </si>
  <si>
    <t>211, 212, 213, 221, 222, 223, 225, 226, 262 290, 310, 340</t>
  </si>
  <si>
    <t>0309 99004 М9190; 111, 112, 242, 244, 851, 852, 119, 321, 853</t>
  </si>
  <si>
    <t>5.</t>
  </si>
  <si>
    <t>Мероприятия в области предупреждения и ликвидации последствий чрезвычайных ситуаций, обеспечения первичных мер пожарной безопасности и безопасности на водных объектах в границах города Челябинска, в том числе:</t>
  </si>
  <si>
    <t>0309 2180100; 244</t>
  </si>
  <si>
    <t>225, 226,  340</t>
  </si>
  <si>
    <t>0309 99002 М2300; 244</t>
  </si>
  <si>
    <t>5.1.</t>
  </si>
  <si>
    <t>Содержание и обслуживание насосоных станций</t>
  </si>
  <si>
    <t>5.2.</t>
  </si>
  <si>
    <t>Акарицидная обработка территории с целью обеспечения безопасности жителей города в местах отдыха</t>
  </si>
  <si>
    <t xml:space="preserve"> 0309 2180100; 244</t>
  </si>
  <si>
    <t>5.3.</t>
  </si>
  <si>
    <t>Организация пропаганды в области пожарной безопасности и безопасности на водных объектах на территории города</t>
  </si>
  <si>
    <t>310, 340</t>
  </si>
  <si>
    <t>5.4.</t>
  </si>
  <si>
    <t>Выполнение работ по демонтажу столба, переносу питающей линии    0,4 кВ, расположенной по адресу:                       г. Челябинск, Ленинский район, пос. Плановый, Эстонские болота</t>
  </si>
  <si>
    <t>Итого</t>
  </si>
  <si>
    <t>безопасности жизнедеятельности населения</t>
  </si>
  <si>
    <t>населения  города   Челябинска</t>
  </si>
  <si>
    <t>Код главного распоря-дителя бюджет-ных средств</t>
  </si>
  <si>
    <t>Феде-раль-ный бюд-жет</t>
  </si>
  <si>
    <t xml:space="preserve">Начальник    Управления   по   обеспечению  </t>
  </si>
  <si>
    <t>А. В. Рымарев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</si>
</sst>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Layout" topLeftCell="A48" zoomScaleNormal="100" workbookViewId="0">
      <selection activeCell="J51" sqref="J51:J52"/>
    </sheetView>
  </sheetViews>
  <sheetFormatPr defaultRowHeight="15"/>
  <cols>
    <col min="1" max="1" width="4.85546875" customWidth="1"/>
    <col min="2" max="2" width="20.140625" customWidth="1"/>
    <col min="5" max="5" width="7" customWidth="1"/>
    <col min="7" max="7" width="8.85546875" customWidth="1"/>
    <col min="9" max="9" width="10" customWidth="1"/>
    <col min="10" max="10" width="13.42578125" customWidth="1"/>
    <col min="11" max="11" width="17.28515625" customWidth="1"/>
    <col min="12" max="12" width="10.5703125" customWidth="1"/>
  </cols>
  <sheetData>
    <row r="1" spans="1:16" ht="16.5">
      <c r="A1" s="1" t="s">
        <v>0</v>
      </c>
      <c r="B1" s="2"/>
      <c r="C1" s="1"/>
      <c r="D1" s="3"/>
      <c r="E1" s="4"/>
      <c r="F1" s="3"/>
      <c r="G1" s="5"/>
      <c r="H1" s="6"/>
      <c r="I1" s="7"/>
      <c r="J1" s="49" t="s">
        <v>1</v>
      </c>
      <c r="K1" s="49"/>
      <c r="L1" s="49"/>
      <c r="M1" s="8"/>
      <c r="N1" s="8"/>
      <c r="O1" s="8"/>
      <c r="P1" s="8"/>
    </row>
    <row r="2" spans="1:16" ht="16.5">
      <c r="A2" s="1"/>
      <c r="B2" s="2"/>
      <c r="C2" s="1"/>
      <c r="D2" s="3"/>
      <c r="E2" s="4"/>
      <c r="F2" s="3"/>
      <c r="G2" s="5"/>
      <c r="H2" s="6"/>
      <c r="I2" s="7"/>
      <c r="J2" s="6"/>
      <c r="K2" s="6"/>
      <c r="L2" s="6"/>
      <c r="M2" s="8"/>
      <c r="N2" s="8"/>
      <c r="O2" s="8"/>
      <c r="P2" s="8"/>
    </row>
    <row r="3" spans="1:16" ht="16.5">
      <c r="A3" s="1"/>
      <c r="B3" s="9"/>
      <c r="C3" s="1"/>
      <c r="D3" s="3"/>
      <c r="E3" s="4"/>
      <c r="F3" s="3"/>
      <c r="G3" s="5"/>
      <c r="H3" s="6"/>
      <c r="I3" s="7"/>
      <c r="J3" s="10" t="s">
        <v>2</v>
      </c>
      <c r="K3" s="10"/>
      <c r="L3" s="10"/>
      <c r="M3" s="8"/>
      <c r="N3" s="8"/>
      <c r="O3" s="8"/>
      <c r="P3" s="8"/>
    </row>
    <row r="4" spans="1:16" ht="16.5">
      <c r="A4" s="1"/>
      <c r="B4" s="9"/>
      <c r="C4" s="1"/>
      <c r="D4" s="3"/>
      <c r="E4" s="4"/>
      <c r="F4" s="3"/>
      <c r="G4" s="3"/>
      <c r="H4" s="6"/>
      <c r="I4" s="7"/>
      <c r="J4" s="49" t="s">
        <v>3</v>
      </c>
      <c r="K4" s="49"/>
      <c r="L4" s="49"/>
      <c r="M4" s="8"/>
      <c r="N4" s="8"/>
      <c r="O4" s="8"/>
      <c r="P4" s="8"/>
    </row>
    <row r="5" spans="1:16" ht="16.5">
      <c r="A5" s="1"/>
      <c r="B5" s="9"/>
      <c r="C5" s="1"/>
      <c r="D5" s="3"/>
      <c r="E5" s="4"/>
      <c r="F5" s="3"/>
      <c r="G5" s="3"/>
      <c r="H5" s="4"/>
      <c r="I5" s="7"/>
      <c r="J5" s="4"/>
      <c r="K5" s="4"/>
      <c r="L5" s="4"/>
      <c r="M5" s="8"/>
      <c r="N5" s="8"/>
      <c r="O5" s="8"/>
      <c r="P5" s="8"/>
    </row>
    <row r="6" spans="1:16" ht="16.5">
      <c r="A6" s="50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8"/>
      <c r="N6" s="8"/>
      <c r="O6" s="8"/>
      <c r="P6" s="8"/>
    </row>
    <row r="7" spans="1:16" ht="16.5">
      <c r="A7" s="50" t="s">
        <v>5</v>
      </c>
      <c r="B7" s="50"/>
      <c r="C7" s="50"/>
      <c r="D7" s="50" t="s">
        <v>6</v>
      </c>
      <c r="E7" s="50"/>
      <c r="F7" s="50"/>
      <c r="G7" s="50"/>
      <c r="H7" s="50"/>
      <c r="I7" s="50"/>
      <c r="J7" s="50"/>
      <c r="K7" s="50"/>
      <c r="L7" s="50"/>
      <c r="M7" s="8"/>
      <c r="N7" s="8"/>
      <c r="O7" s="8"/>
      <c r="P7" s="8"/>
    </row>
    <row r="8" spans="1:16" ht="16.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8"/>
      <c r="N8" s="8"/>
      <c r="O8" s="8"/>
      <c r="P8" s="8"/>
    </row>
    <row r="9" spans="1:16" ht="15.75">
      <c r="A9" s="11"/>
      <c r="B9" s="12"/>
      <c r="C9" s="11"/>
      <c r="D9" s="13"/>
      <c r="E9" s="14"/>
      <c r="F9" s="13"/>
      <c r="G9" s="13"/>
      <c r="H9" s="13"/>
      <c r="I9" s="11"/>
      <c r="J9" s="11"/>
      <c r="K9" s="11"/>
      <c r="L9" s="14"/>
      <c r="M9" s="8"/>
      <c r="N9" s="8"/>
      <c r="O9" s="8"/>
      <c r="P9" s="8"/>
    </row>
    <row r="10" spans="1:16" ht="30.75" customHeight="1">
      <c r="A10" s="51" t="s">
        <v>8</v>
      </c>
      <c r="B10" s="51" t="s">
        <v>9</v>
      </c>
      <c r="C10" s="51" t="s">
        <v>10</v>
      </c>
      <c r="D10" s="56" t="s">
        <v>11</v>
      </c>
      <c r="E10" s="57"/>
      <c r="F10" s="57"/>
      <c r="G10" s="57"/>
      <c r="H10" s="58"/>
      <c r="I10" s="51" t="s">
        <v>61</v>
      </c>
      <c r="J10" s="51" t="s">
        <v>12</v>
      </c>
      <c r="K10" s="52" t="s">
        <v>13</v>
      </c>
      <c r="L10" s="51" t="s">
        <v>14</v>
      </c>
      <c r="M10" s="8"/>
      <c r="N10" s="8"/>
      <c r="O10" s="8"/>
      <c r="P10" s="8"/>
    </row>
    <row r="11" spans="1:16" ht="96.75" customHeight="1">
      <c r="A11" s="51"/>
      <c r="B11" s="51"/>
      <c r="C11" s="51"/>
      <c r="D11" s="15" t="s">
        <v>15</v>
      </c>
      <c r="E11" s="48" t="s">
        <v>62</v>
      </c>
      <c r="F11" s="15" t="s">
        <v>16</v>
      </c>
      <c r="G11" s="15" t="s">
        <v>17</v>
      </c>
      <c r="H11" s="15" t="s">
        <v>18</v>
      </c>
      <c r="I11" s="51"/>
      <c r="J11" s="51"/>
      <c r="K11" s="53"/>
      <c r="L11" s="51"/>
      <c r="M11" s="8"/>
      <c r="N11" s="8"/>
      <c r="O11" s="8"/>
      <c r="P11" s="8"/>
    </row>
    <row r="12" spans="1:16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8"/>
      <c r="N12" s="8"/>
      <c r="O12" s="8"/>
      <c r="P12" s="8"/>
    </row>
    <row r="13" spans="1:16" ht="51.75" customHeight="1">
      <c r="A13" s="54" t="s">
        <v>19</v>
      </c>
      <c r="B13" s="51" t="s">
        <v>20</v>
      </c>
      <c r="C13" s="16" t="s">
        <v>21</v>
      </c>
      <c r="D13" s="15">
        <f>E13+F13+G13+H13</f>
        <v>6727.3</v>
      </c>
      <c r="E13" s="18"/>
      <c r="F13" s="19"/>
      <c r="G13" s="15">
        <v>6727.3</v>
      </c>
      <c r="H13" s="19"/>
      <c r="I13" s="54">
        <v>467</v>
      </c>
      <c r="J13" s="55" t="s">
        <v>22</v>
      </c>
      <c r="K13" s="51">
        <v>241</v>
      </c>
      <c r="L13" s="51"/>
      <c r="M13" s="8"/>
      <c r="N13" s="8"/>
      <c r="O13" s="8"/>
      <c r="P13" s="8"/>
    </row>
    <row r="14" spans="1:16" ht="51.75" customHeight="1">
      <c r="A14" s="54"/>
      <c r="B14" s="51"/>
      <c r="C14" s="16" t="s">
        <v>23</v>
      </c>
      <c r="D14" s="15">
        <f t="shared" ref="D14:D16" si="0">E14+F14+G14+H14</f>
        <v>7540</v>
      </c>
      <c r="E14" s="18"/>
      <c r="F14" s="19">
        <v>110.8</v>
      </c>
      <c r="G14" s="15">
        <v>6190.2</v>
      </c>
      <c r="H14" s="19">
        <v>1239</v>
      </c>
      <c r="I14" s="54"/>
      <c r="J14" s="55"/>
      <c r="K14" s="51"/>
      <c r="L14" s="51"/>
      <c r="M14" s="8"/>
      <c r="N14" s="8"/>
      <c r="O14" s="8"/>
      <c r="P14" s="8"/>
    </row>
    <row r="15" spans="1:16" ht="51.75" customHeight="1">
      <c r="A15" s="54"/>
      <c r="B15" s="51"/>
      <c r="C15" s="16" t="s">
        <v>24</v>
      </c>
      <c r="D15" s="15">
        <f>G15+H15</f>
        <v>7999.4</v>
      </c>
      <c r="E15" s="18"/>
      <c r="F15" s="19" t="s">
        <v>25</v>
      </c>
      <c r="G15" s="15">
        <v>7259.5</v>
      </c>
      <c r="H15" s="19">
        <v>739.9</v>
      </c>
      <c r="I15" s="54"/>
      <c r="J15" s="55" t="s">
        <v>26</v>
      </c>
      <c r="K15" s="51"/>
      <c r="L15" s="51"/>
      <c r="M15" s="8"/>
      <c r="N15" s="8"/>
      <c r="O15" s="8"/>
      <c r="P15" s="8"/>
    </row>
    <row r="16" spans="1:16" ht="48.75" customHeight="1">
      <c r="A16" s="54"/>
      <c r="B16" s="51"/>
      <c r="C16" s="16" t="s">
        <v>27</v>
      </c>
      <c r="D16" s="15">
        <f t="shared" si="0"/>
        <v>8136.4</v>
      </c>
      <c r="E16" s="18"/>
      <c r="F16" s="19"/>
      <c r="G16" s="15">
        <v>7357.7</v>
      </c>
      <c r="H16" s="20">
        <v>778.7</v>
      </c>
      <c r="I16" s="54"/>
      <c r="J16" s="55"/>
      <c r="K16" s="51"/>
      <c r="L16" s="51"/>
      <c r="M16" s="8"/>
      <c r="N16" s="8"/>
      <c r="O16" s="8"/>
      <c r="P16" s="8"/>
    </row>
    <row r="17" spans="1:16" ht="15.75">
      <c r="A17" s="21">
        <v>1</v>
      </c>
      <c r="B17" s="17">
        <v>2</v>
      </c>
      <c r="C17" s="17">
        <v>3</v>
      </c>
      <c r="D17" s="17">
        <v>4</v>
      </c>
      <c r="E17" s="21">
        <v>5</v>
      </c>
      <c r="F17" s="21">
        <v>6</v>
      </c>
      <c r="G17" s="17">
        <v>7</v>
      </c>
      <c r="H17" s="21">
        <v>8</v>
      </c>
      <c r="I17" s="21">
        <v>9</v>
      </c>
      <c r="J17" s="21">
        <v>10</v>
      </c>
      <c r="K17" s="17">
        <v>11</v>
      </c>
      <c r="L17" s="17">
        <v>12</v>
      </c>
      <c r="M17" s="8"/>
      <c r="N17" s="8"/>
      <c r="O17" s="8"/>
      <c r="P17" s="8"/>
    </row>
    <row r="18" spans="1:16" ht="60" customHeight="1">
      <c r="A18" s="54" t="s">
        <v>28</v>
      </c>
      <c r="B18" s="59" t="s">
        <v>29</v>
      </c>
      <c r="C18" s="16" t="s">
        <v>21</v>
      </c>
      <c r="D18" s="22">
        <f>G18+H18</f>
        <v>16243.4</v>
      </c>
      <c r="E18" s="23"/>
      <c r="F18" s="20"/>
      <c r="G18" s="22">
        <v>16243.4</v>
      </c>
      <c r="H18" s="19"/>
      <c r="I18" s="54">
        <v>467</v>
      </c>
      <c r="J18" s="51" t="s">
        <v>30</v>
      </c>
      <c r="K18" s="51" t="s">
        <v>31</v>
      </c>
      <c r="L18" s="24"/>
      <c r="M18" s="8"/>
      <c r="N18" s="8"/>
      <c r="O18" s="8"/>
      <c r="P18" s="8"/>
    </row>
    <row r="19" spans="1:16" ht="60" customHeight="1">
      <c r="A19" s="54"/>
      <c r="B19" s="59"/>
      <c r="C19" s="16" t="s">
        <v>23</v>
      </c>
      <c r="D19" s="22">
        <v>16148.9</v>
      </c>
      <c r="E19" s="23"/>
      <c r="F19" s="20">
        <v>292.2</v>
      </c>
      <c r="G19" s="22">
        <f>D19-F19</f>
        <v>15856.699999999999</v>
      </c>
      <c r="H19" s="19"/>
      <c r="I19" s="54"/>
      <c r="J19" s="51"/>
      <c r="K19" s="51"/>
      <c r="L19" s="24"/>
      <c r="M19" s="8"/>
      <c r="N19" s="8"/>
      <c r="O19" s="8"/>
      <c r="P19" s="8"/>
    </row>
    <row r="20" spans="1:16" ht="60" customHeight="1">
      <c r="A20" s="54"/>
      <c r="B20" s="59"/>
      <c r="C20" s="16" t="s">
        <v>24</v>
      </c>
      <c r="D20" s="15">
        <f t="shared" ref="D20:D56" si="1">G20+H20</f>
        <v>15714.7</v>
      </c>
      <c r="E20" s="18"/>
      <c r="F20" s="19"/>
      <c r="G20" s="15">
        <v>15714.7</v>
      </c>
      <c r="H20" s="19"/>
      <c r="I20" s="54"/>
      <c r="J20" s="51" t="s">
        <v>32</v>
      </c>
      <c r="K20" s="51"/>
      <c r="L20" s="24"/>
      <c r="M20" s="8"/>
      <c r="N20" s="8"/>
      <c r="O20" s="8"/>
      <c r="P20" s="8"/>
    </row>
    <row r="21" spans="1:16" ht="60" customHeight="1">
      <c r="A21" s="54"/>
      <c r="B21" s="59"/>
      <c r="C21" s="16" t="s">
        <v>27</v>
      </c>
      <c r="D21" s="15">
        <f t="shared" si="1"/>
        <v>17774.2</v>
      </c>
      <c r="E21" s="18"/>
      <c r="F21" s="19"/>
      <c r="G21" s="19">
        <v>17774.2</v>
      </c>
      <c r="H21" s="19"/>
      <c r="I21" s="54"/>
      <c r="J21" s="51"/>
      <c r="K21" s="51"/>
      <c r="L21" s="25"/>
      <c r="M21" s="26"/>
      <c r="N21" s="8"/>
      <c r="O21" s="8"/>
      <c r="P21" s="8"/>
    </row>
    <row r="22" spans="1:16" ht="56.25" customHeight="1">
      <c r="A22" s="54" t="s">
        <v>33</v>
      </c>
      <c r="B22" s="51" t="s">
        <v>34</v>
      </c>
      <c r="C22" s="16" t="s">
        <v>21</v>
      </c>
      <c r="D22" s="15">
        <f t="shared" si="1"/>
        <v>19213.099999999999</v>
      </c>
      <c r="E22" s="18"/>
      <c r="F22" s="19"/>
      <c r="G22" s="19">
        <f>23840.1-4160.1-262.7-204.2</f>
        <v>19213.099999999999</v>
      </c>
      <c r="H22" s="19"/>
      <c r="I22" s="54">
        <v>467</v>
      </c>
      <c r="J22" s="51" t="s">
        <v>35</v>
      </c>
      <c r="K22" s="51" t="s">
        <v>36</v>
      </c>
      <c r="L22" s="51"/>
      <c r="M22" s="26"/>
      <c r="N22" s="8"/>
      <c r="O22" s="8"/>
      <c r="P22" s="8"/>
    </row>
    <row r="23" spans="1:16" ht="56.25" customHeight="1">
      <c r="A23" s="54"/>
      <c r="B23" s="51"/>
      <c r="C23" s="16" t="s">
        <v>23</v>
      </c>
      <c r="D23" s="15">
        <v>19793.099999999999</v>
      </c>
      <c r="E23" s="18"/>
      <c r="F23" s="19"/>
      <c r="G23" s="19">
        <f>D23</f>
        <v>19793.099999999999</v>
      </c>
      <c r="H23" s="19"/>
      <c r="I23" s="54"/>
      <c r="J23" s="51"/>
      <c r="K23" s="51"/>
      <c r="L23" s="51"/>
      <c r="M23" s="26"/>
      <c r="N23" s="8"/>
      <c r="O23" s="8"/>
      <c r="P23" s="8"/>
    </row>
    <row r="24" spans="1:16" ht="56.25" customHeight="1">
      <c r="A24" s="54"/>
      <c r="B24" s="51"/>
      <c r="C24" s="16" t="s">
        <v>24</v>
      </c>
      <c r="D24" s="15">
        <f t="shared" si="1"/>
        <v>20337.2</v>
      </c>
      <c r="E24" s="18"/>
      <c r="F24" s="19"/>
      <c r="G24" s="19">
        <v>20337.2</v>
      </c>
      <c r="H24" s="19"/>
      <c r="I24" s="54"/>
      <c r="J24" s="51" t="s">
        <v>37</v>
      </c>
      <c r="K24" s="51"/>
      <c r="L24" s="51"/>
      <c r="M24" s="26"/>
      <c r="N24" s="8"/>
      <c r="O24" s="8"/>
      <c r="P24" s="8"/>
    </row>
    <row r="25" spans="1:16" ht="66.75" customHeight="1">
      <c r="A25" s="54"/>
      <c r="B25" s="51"/>
      <c r="C25" s="16" t="s">
        <v>27</v>
      </c>
      <c r="D25" s="15">
        <f t="shared" si="1"/>
        <v>21558.6</v>
      </c>
      <c r="E25" s="18"/>
      <c r="F25" s="19"/>
      <c r="G25" s="19">
        <v>21558.6</v>
      </c>
      <c r="H25" s="19"/>
      <c r="I25" s="54"/>
      <c r="J25" s="51"/>
      <c r="K25" s="51"/>
      <c r="L25" s="51"/>
      <c r="M25" s="26"/>
      <c r="N25" s="8"/>
      <c r="O25" s="8"/>
      <c r="P25" s="8"/>
    </row>
    <row r="26" spans="1:16" ht="18.75" customHeight="1">
      <c r="A26" s="21">
        <v>1</v>
      </c>
      <c r="B26" s="17">
        <v>2</v>
      </c>
      <c r="C26" s="17">
        <v>3</v>
      </c>
      <c r="D26" s="17">
        <v>4</v>
      </c>
      <c r="E26" s="21">
        <v>5</v>
      </c>
      <c r="F26" s="21">
        <v>6</v>
      </c>
      <c r="G26" s="17">
        <v>7</v>
      </c>
      <c r="H26" s="21">
        <v>8</v>
      </c>
      <c r="I26" s="21">
        <v>9</v>
      </c>
      <c r="J26" s="21">
        <v>10</v>
      </c>
      <c r="K26" s="17">
        <v>11</v>
      </c>
      <c r="L26" s="17">
        <v>12</v>
      </c>
      <c r="M26" s="26"/>
      <c r="N26" s="8"/>
      <c r="O26" s="8"/>
      <c r="P26" s="8"/>
    </row>
    <row r="27" spans="1:16" ht="45.75" customHeight="1">
      <c r="A27" s="61" t="s">
        <v>38</v>
      </c>
      <c r="B27" s="59" t="s">
        <v>39</v>
      </c>
      <c r="C27" s="16" t="s">
        <v>21</v>
      </c>
      <c r="D27" s="15">
        <f t="shared" si="1"/>
        <v>43532.800000000003</v>
      </c>
      <c r="E27" s="18"/>
      <c r="F27" s="19"/>
      <c r="G27" s="19">
        <v>43532.800000000003</v>
      </c>
      <c r="H27" s="19"/>
      <c r="I27" s="62">
        <v>467</v>
      </c>
      <c r="J27" s="60" t="s">
        <v>40</v>
      </c>
      <c r="K27" s="63" t="s">
        <v>41</v>
      </c>
      <c r="L27" s="51"/>
      <c r="M27" s="8"/>
      <c r="N27" s="8"/>
      <c r="O27" s="8"/>
      <c r="P27" s="8"/>
    </row>
    <row r="28" spans="1:16" ht="45.75" customHeight="1">
      <c r="A28" s="61"/>
      <c r="B28" s="59"/>
      <c r="C28" s="16" t="s">
        <v>23</v>
      </c>
      <c r="D28" s="15">
        <v>43747</v>
      </c>
      <c r="E28" s="18"/>
      <c r="F28" s="19">
        <v>798.8</v>
      </c>
      <c r="G28" s="19">
        <f>D28-F28</f>
        <v>42948.2</v>
      </c>
      <c r="H28" s="19"/>
      <c r="I28" s="62"/>
      <c r="J28" s="60"/>
      <c r="K28" s="63"/>
      <c r="L28" s="51"/>
      <c r="M28" s="8"/>
      <c r="N28" s="8"/>
      <c r="O28" s="8"/>
      <c r="P28" s="8"/>
    </row>
    <row r="29" spans="1:16" ht="49.5" customHeight="1">
      <c r="A29" s="61"/>
      <c r="B29" s="59"/>
      <c r="C29" s="16" t="s">
        <v>24</v>
      </c>
      <c r="D29" s="15">
        <f t="shared" si="1"/>
        <v>44405.7</v>
      </c>
      <c r="E29" s="18"/>
      <c r="F29" s="19"/>
      <c r="G29" s="19">
        <v>44405.7</v>
      </c>
      <c r="H29" s="19"/>
      <c r="I29" s="62"/>
      <c r="J29" s="60" t="s">
        <v>42</v>
      </c>
      <c r="K29" s="63"/>
      <c r="L29" s="51"/>
      <c r="M29" s="8"/>
      <c r="N29" s="8"/>
      <c r="O29" s="8"/>
      <c r="P29" s="8"/>
    </row>
    <row r="30" spans="1:16" ht="49.5" customHeight="1">
      <c r="A30" s="61"/>
      <c r="B30" s="59"/>
      <c r="C30" s="16" t="s">
        <v>27</v>
      </c>
      <c r="D30" s="15">
        <f t="shared" si="1"/>
        <v>42189.8</v>
      </c>
      <c r="E30" s="18"/>
      <c r="F30" s="19"/>
      <c r="G30" s="19">
        <v>42189.8</v>
      </c>
      <c r="H30" s="19"/>
      <c r="I30" s="62"/>
      <c r="J30" s="60"/>
      <c r="K30" s="63"/>
      <c r="L30" s="51"/>
      <c r="M30" s="26"/>
      <c r="N30" s="8"/>
      <c r="O30" s="8"/>
      <c r="P30" s="8"/>
    </row>
    <row r="31" spans="1:16" ht="71.25" customHeight="1">
      <c r="A31" s="51" t="s">
        <v>43</v>
      </c>
      <c r="B31" s="51" t="s">
        <v>44</v>
      </c>
      <c r="C31" s="16" t="s">
        <v>21</v>
      </c>
      <c r="D31" s="15">
        <f t="shared" si="1"/>
        <v>4627</v>
      </c>
      <c r="E31" s="16"/>
      <c r="F31" s="15"/>
      <c r="G31" s="15">
        <f>G36+G40+G44+G49</f>
        <v>4627</v>
      </c>
      <c r="H31" s="15"/>
      <c r="I31" s="54">
        <v>467</v>
      </c>
      <c r="J31" s="51" t="s">
        <v>45</v>
      </c>
      <c r="K31" s="51" t="s">
        <v>46</v>
      </c>
      <c r="L31" s="51"/>
      <c r="M31" s="8"/>
      <c r="N31" s="8"/>
      <c r="O31" s="8"/>
      <c r="P31" s="27"/>
    </row>
    <row r="32" spans="1:16" ht="71.25" customHeight="1">
      <c r="A32" s="51"/>
      <c r="B32" s="51"/>
      <c r="C32" s="16" t="s">
        <v>23</v>
      </c>
      <c r="D32" s="15">
        <f>D37+D41+D45</f>
        <v>4321</v>
      </c>
      <c r="E32" s="16"/>
      <c r="F32" s="15"/>
      <c r="G32" s="15">
        <f>D32</f>
        <v>4321</v>
      </c>
      <c r="H32" s="15"/>
      <c r="I32" s="54"/>
      <c r="J32" s="51"/>
      <c r="K32" s="51"/>
      <c r="L32" s="51"/>
      <c r="M32" s="8"/>
      <c r="N32" s="8"/>
      <c r="O32" s="8"/>
      <c r="P32" s="27"/>
    </row>
    <row r="33" spans="1:16" ht="68.25" customHeight="1">
      <c r="A33" s="51"/>
      <c r="B33" s="51"/>
      <c r="C33" s="16" t="s">
        <v>24</v>
      </c>
      <c r="D33" s="15">
        <f t="shared" si="1"/>
        <v>357.39999999999975</v>
      </c>
      <c r="E33" s="16"/>
      <c r="F33" s="15"/>
      <c r="G33" s="15">
        <f>G38+G42+G46+G51</f>
        <v>357.39999999999975</v>
      </c>
      <c r="H33" s="15"/>
      <c r="I33" s="54"/>
      <c r="J33" s="51" t="s">
        <v>47</v>
      </c>
      <c r="K33" s="51"/>
      <c r="L33" s="51"/>
      <c r="M33" s="8"/>
      <c r="N33" s="8"/>
      <c r="O33" s="8"/>
      <c r="P33" s="27"/>
    </row>
    <row r="34" spans="1:16" ht="77.25" customHeight="1">
      <c r="A34" s="51"/>
      <c r="B34" s="51"/>
      <c r="C34" s="16" t="s">
        <v>27</v>
      </c>
      <c r="D34" s="15">
        <f t="shared" si="1"/>
        <v>298.5</v>
      </c>
      <c r="E34" s="16"/>
      <c r="F34" s="15"/>
      <c r="G34" s="15">
        <f>G39+G43+G47+G52</f>
        <v>298.5</v>
      </c>
      <c r="H34" s="15"/>
      <c r="I34" s="54"/>
      <c r="J34" s="51"/>
      <c r="K34" s="51"/>
      <c r="L34" s="51"/>
      <c r="M34" s="8"/>
      <c r="N34" s="8"/>
      <c r="O34" s="8"/>
      <c r="P34" s="27"/>
    </row>
    <row r="35" spans="1:16" ht="18" customHeight="1">
      <c r="A35" s="17">
        <v>1</v>
      </c>
      <c r="B35" s="17">
        <v>2</v>
      </c>
      <c r="C35" s="17">
        <v>3</v>
      </c>
      <c r="D35" s="17">
        <v>4</v>
      </c>
      <c r="E35" s="17">
        <v>5</v>
      </c>
      <c r="F35" s="17">
        <v>6</v>
      </c>
      <c r="G35" s="17">
        <v>7</v>
      </c>
      <c r="H35" s="17">
        <v>8</v>
      </c>
      <c r="I35" s="17">
        <v>9</v>
      </c>
      <c r="J35" s="17">
        <v>10</v>
      </c>
      <c r="K35" s="17">
        <v>11</v>
      </c>
      <c r="L35" s="17">
        <v>12</v>
      </c>
      <c r="M35" s="8"/>
      <c r="N35" s="8"/>
      <c r="O35" s="8"/>
      <c r="P35" s="27"/>
    </row>
    <row r="36" spans="1:16" ht="37.5" customHeight="1">
      <c r="A36" s="54" t="s">
        <v>48</v>
      </c>
      <c r="B36" s="51" t="s">
        <v>49</v>
      </c>
      <c r="C36" s="16" t="s">
        <v>21</v>
      </c>
      <c r="D36" s="15">
        <f t="shared" si="1"/>
        <v>4160.1000000000004</v>
      </c>
      <c r="E36" s="18"/>
      <c r="F36" s="19"/>
      <c r="G36" s="15">
        <v>4160.1000000000004</v>
      </c>
      <c r="H36" s="19"/>
      <c r="I36" s="54">
        <v>467</v>
      </c>
      <c r="J36" s="51" t="s">
        <v>45</v>
      </c>
      <c r="K36" s="51">
        <v>225</v>
      </c>
      <c r="L36" s="51"/>
      <c r="M36" s="26"/>
      <c r="N36" s="8"/>
      <c r="O36" s="8"/>
      <c r="P36" s="27"/>
    </row>
    <row r="37" spans="1:16" ht="37.5" customHeight="1">
      <c r="A37" s="54"/>
      <c r="B37" s="51"/>
      <c r="C37" s="16" t="s">
        <v>23</v>
      </c>
      <c r="D37" s="15">
        <v>4160.1000000000004</v>
      </c>
      <c r="E37" s="18"/>
      <c r="F37" s="19"/>
      <c r="G37" s="15">
        <v>4160.1000000000004</v>
      </c>
      <c r="H37" s="19"/>
      <c r="I37" s="54"/>
      <c r="J37" s="51"/>
      <c r="K37" s="51"/>
      <c r="L37" s="51"/>
      <c r="M37" s="26"/>
      <c r="N37" s="8"/>
      <c r="O37" s="8"/>
      <c r="P37" s="8"/>
    </row>
    <row r="38" spans="1:16" ht="37.5" customHeight="1">
      <c r="A38" s="54"/>
      <c r="B38" s="51"/>
      <c r="C38" s="16" t="s">
        <v>24</v>
      </c>
      <c r="D38" s="15">
        <f t="shared" si="1"/>
        <v>214.79999999999973</v>
      </c>
      <c r="E38" s="18"/>
      <c r="F38" s="19"/>
      <c r="G38" s="15">
        <f>3945.2-3730.4</f>
        <v>214.79999999999973</v>
      </c>
      <c r="H38" s="19"/>
      <c r="I38" s="54"/>
      <c r="J38" s="55" t="s">
        <v>47</v>
      </c>
      <c r="K38" s="51"/>
      <c r="L38" s="51"/>
      <c r="M38" s="26"/>
      <c r="N38" s="8"/>
      <c r="O38" s="8"/>
      <c r="P38" s="8"/>
    </row>
    <row r="39" spans="1:16" ht="37.5" customHeight="1">
      <c r="A39" s="54"/>
      <c r="B39" s="51"/>
      <c r="C39" s="16" t="s">
        <v>27</v>
      </c>
      <c r="D39" s="15">
        <f t="shared" si="1"/>
        <v>0</v>
      </c>
      <c r="E39" s="18"/>
      <c r="F39" s="19"/>
      <c r="G39" s="19">
        <v>0</v>
      </c>
      <c r="H39" s="19"/>
      <c r="I39" s="54"/>
      <c r="J39" s="55"/>
      <c r="K39" s="51"/>
      <c r="L39" s="51"/>
      <c r="M39" s="26"/>
      <c r="N39" s="8"/>
      <c r="O39" s="8"/>
      <c r="P39" s="8"/>
    </row>
    <row r="40" spans="1:16" ht="39" customHeight="1">
      <c r="A40" s="54" t="s">
        <v>50</v>
      </c>
      <c r="B40" s="51" t="s">
        <v>51</v>
      </c>
      <c r="C40" s="16" t="s">
        <v>21</v>
      </c>
      <c r="D40" s="15">
        <f t="shared" si="1"/>
        <v>262.7</v>
      </c>
      <c r="E40" s="18"/>
      <c r="F40" s="19"/>
      <c r="G40" s="15">
        <v>262.7</v>
      </c>
      <c r="H40" s="19"/>
      <c r="I40" s="54">
        <v>467</v>
      </c>
      <c r="J40" s="51" t="s">
        <v>52</v>
      </c>
      <c r="K40" s="51">
        <v>226</v>
      </c>
      <c r="L40" s="51"/>
      <c r="M40" s="8"/>
      <c r="N40" s="8"/>
      <c r="O40" s="8"/>
      <c r="P40" s="8"/>
    </row>
    <row r="41" spans="1:16" ht="39" customHeight="1">
      <c r="A41" s="54"/>
      <c r="B41" s="51"/>
      <c r="C41" s="16" t="s">
        <v>23</v>
      </c>
      <c r="D41" s="15">
        <v>100.5</v>
      </c>
      <c r="E41" s="18"/>
      <c r="F41" s="19"/>
      <c r="G41" s="15">
        <v>100.5</v>
      </c>
      <c r="H41" s="19"/>
      <c r="I41" s="54"/>
      <c r="J41" s="51"/>
      <c r="K41" s="51"/>
      <c r="L41" s="51"/>
      <c r="M41" s="8"/>
      <c r="N41" s="8"/>
      <c r="O41" s="8"/>
      <c r="P41" s="8"/>
    </row>
    <row r="42" spans="1:16" ht="39" customHeight="1">
      <c r="A42" s="54"/>
      <c r="B42" s="51"/>
      <c r="C42" s="16" t="s">
        <v>24</v>
      </c>
      <c r="D42" s="15">
        <f t="shared" si="1"/>
        <v>100</v>
      </c>
      <c r="E42" s="18"/>
      <c r="F42" s="19"/>
      <c r="G42" s="15">
        <v>100</v>
      </c>
      <c r="H42" s="19"/>
      <c r="I42" s="54"/>
      <c r="J42" s="55" t="s">
        <v>47</v>
      </c>
      <c r="K42" s="51"/>
      <c r="L42" s="51"/>
      <c r="M42" s="8"/>
      <c r="N42" s="8"/>
      <c r="O42" s="8"/>
      <c r="P42" s="8"/>
    </row>
    <row r="43" spans="1:16" ht="39" customHeight="1">
      <c r="A43" s="54"/>
      <c r="B43" s="51"/>
      <c r="C43" s="16" t="s">
        <v>27</v>
      </c>
      <c r="D43" s="15">
        <f t="shared" si="1"/>
        <v>182.1</v>
      </c>
      <c r="E43" s="18"/>
      <c r="F43" s="19"/>
      <c r="G43" s="19">
        <v>182.1</v>
      </c>
      <c r="H43" s="19"/>
      <c r="I43" s="54"/>
      <c r="J43" s="55"/>
      <c r="K43" s="51"/>
      <c r="L43" s="51"/>
      <c r="M43" s="8"/>
      <c r="N43" s="8"/>
      <c r="O43" s="8"/>
      <c r="P43" s="8"/>
    </row>
    <row r="44" spans="1:16" ht="40.5" customHeight="1">
      <c r="A44" s="54" t="s">
        <v>53</v>
      </c>
      <c r="B44" s="51" t="s">
        <v>54</v>
      </c>
      <c r="C44" s="16" t="s">
        <v>21</v>
      </c>
      <c r="D44" s="15">
        <f t="shared" si="1"/>
        <v>0</v>
      </c>
      <c r="E44" s="18"/>
      <c r="F44" s="19"/>
      <c r="G44" s="19">
        <v>0</v>
      </c>
      <c r="H44" s="19"/>
      <c r="I44" s="54">
        <v>467</v>
      </c>
      <c r="J44" s="51" t="s">
        <v>52</v>
      </c>
      <c r="K44" s="51" t="s">
        <v>55</v>
      </c>
      <c r="L44" s="51"/>
      <c r="M44" s="8"/>
      <c r="N44" s="8"/>
      <c r="O44" s="8"/>
      <c r="P44" s="8"/>
    </row>
    <row r="45" spans="1:16" ht="40.5" customHeight="1">
      <c r="A45" s="54"/>
      <c r="B45" s="51"/>
      <c r="C45" s="16" t="s">
        <v>23</v>
      </c>
      <c r="D45" s="15">
        <v>60.4</v>
      </c>
      <c r="E45" s="18"/>
      <c r="F45" s="19"/>
      <c r="G45" s="19">
        <v>60.4</v>
      </c>
      <c r="H45" s="19"/>
      <c r="I45" s="54"/>
      <c r="J45" s="51"/>
      <c r="K45" s="51"/>
      <c r="L45" s="51"/>
      <c r="M45" s="8"/>
      <c r="N45" s="8"/>
      <c r="O45" s="8"/>
      <c r="P45" s="8"/>
    </row>
    <row r="46" spans="1:16" ht="40.5" customHeight="1">
      <c r="A46" s="54"/>
      <c r="B46" s="51"/>
      <c r="C46" s="16" t="s">
        <v>24</v>
      </c>
      <c r="D46" s="15">
        <f t="shared" si="1"/>
        <v>42.6</v>
      </c>
      <c r="E46" s="18"/>
      <c r="F46" s="19"/>
      <c r="G46" s="19">
        <v>42.6</v>
      </c>
      <c r="H46" s="19"/>
      <c r="I46" s="54"/>
      <c r="J46" s="55" t="s">
        <v>47</v>
      </c>
      <c r="K46" s="51"/>
      <c r="L46" s="51"/>
      <c r="M46" s="8"/>
      <c r="N46" s="8"/>
      <c r="O46" s="8"/>
      <c r="P46" s="8"/>
    </row>
    <row r="47" spans="1:16" ht="40.5" customHeight="1">
      <c r="A47" s="54"/>
      <c r="B47" s="51"/>
      <c r="C47" s="16" t="s">
        <v>27</v>
      </c>
      <c r="D47" s="15">
        <f>G47+H47</f>
        <v>116.4</v>
      </c>
      <c r="E47" s="18"/>
      <c r="F47" s="19"/>
      <c r="G47" s="19">
        <f>95.7+15.5+5.2</f>
        <v>116.4</v>
      </c>
      <c r="H47" s="19"/>
      <c r="I47" s="54"/>
      <c r="J47" s="55"/>
      <c r="K47" s="51"/>
      <c r="L47" s="51"/>
      <c r="M47" s="8"/>
      <c r="N47" s="8"/>
      <c r="O47" s="8"/>
      <c r="P47" s="8"/>
    </row>
    <row r="48" spans="1:16" ht="19.5" customHeight="1">
      <c r="A48" s="21">
        <v>1</v>
      </c>
      <c r="B48" s="17">
        <v>2</v>
      </c>
      <c r="C48" s="17">
        <v>3</v>
      </c>
      <c r="D48" s="17">
        <v>4</v>
      </c>
      <c r="E48" s="21">
        <v>5</v>
      </c>
      <c r="F48" s="21">
        <v>6</v>
      </c>
      <c r="G48" s="21">
        <v>7</v>
      </c>
      <c r="H48" s="21">
        <v>8</v>
      </c>
      <c r="I48" s="21">
        <v>9</v>
      </c>
      <c r="J48" s="17">
        <v>10</v>
      </c>
      <c r="K48" s="17">
        <v>11</v>
      </c>
      <c r="L48" s="17">
        <v>12</v>
      </c>
      <c r="M48" s="8"/>
      <c r="N48" s="8"/>
      <c r="O48" s="8"/>
      <c r="P48" s="8"/>
    </row>
    <row r="49" spans="1:16" ht="30.75" customHeight="1">
      <c r="A49" s="54" t="s">
        <v>56</v>
      </c>
      <c r="B49" s="51" t="s">
        <v>57</v>
      </c>
      <c r="C49" s="16" t="s">
        <v>21</v>
      </c>
      <c r="D49" s="15">
        <f t="shared" si="1"/>
        <v>204.2</v>
      </c>
      <c r="E49" s="18"/>
      <c r="F49" s="19"/>
      <c r="G49" s="19">
        <v>204.2</v>
      </c>
      <c r="H49" s="19"/>
      <c r="I49" s="54">
        <v>467</v>
      </c>
      <c r="J49" s="51" t="s">
        <v>52</v>
      </c>
      <c r="K49" s="51">
        <v>226</v>
      </c>
      <c r="L49" s="67"/>
      <c r="M49" s="8"/>
      <c r="N49" s="8"/>
      <c r="O49" s="8"/>
      <c r="P49" s="8"/>
    </row>
    <row r="50" spans="1:16" ht="30.75" customHeight="1">
      <c r="A50" s="54"/>
      <c r="B50" s="51"/>
      <c r="C50" s="16" t="s">
        <v>23</v>
      </c>
      <c r="D50" s="15">
        <f t="shared" si="1"/>
        <v>0</v>
      </c>
      <c r="E50" s="18"/>
      <c r="F50" s="19"/>
      <c r="G50" s="19">
        <v>0</v>
      </c>
      <c r="H50" s="19"/>
      <c r="I50" s="54"/>
      <c r="J50" s="51"/>
      <c r="K50" s="51"/>
      <c r="L50" s="68"/>
      <c r="M50" s="8"/>
      <c r="N50" s="8"/>
      <c r="O50" s="8"/>
      <c r="P50" s="8"/>
    </row>
    <row r="51" spans="1:16" ht="30.75" customHeight="1">
      <c r="A51" s="54"/>
      <c r="B51" s="51"/>
      <c r="C51" s="16" t="s">
        <v>24</v>
      </c>
      <c r="D51" s="15">
        <f t="shared" si="1"/>
        <v>0</v>
      </c>
      <c r="E51" s="18"/>
      <c r="F51" s="19"/>
      <c r="G51" s="19">
        <v>0</v>
      </c>
      <c r="H51" s="19"/>
      <c r="I51" s="54"/>
      <c r="J51" s="55" t="s">
        <v>47</v>
      </c>
      <c r="K51" s="51"/>
      <c r="L51" s="68"/>
      <c r="M51" s="8"/>
      <c r="N51" s="8"/>
      <c r="O51" s="8"/>
      <c r="P51" s="8"/>
    </row>
    <row r="52" spans="1:16" ht="88.5" customHeight="1">
      <c r="A52" s="54"/>
      <c r="B52" s="51"/>
      <c r="C52" s="16" t="s">
        <v>27</v>
      </c>
      <c r="D52" s="15">
        <f t="shared" si="1"/>
        <v>0</v>
      </c>
      <c r="E52" s="18"/>
      <c r="F52" s="19"/>
      <c r="G52" s="19">
        <v>0</v>
      </c>
      <c r="H52" s="19"/>
      <c r="I52" s="54"/>
      <c r="J52" s="55"/>
      <c r="K52" s="51"/>
      <c r="L52" s="69"/>
      <c r="M52" s="8"/>
      <c r="N52" s="8"/>
      <c r="O52" s="8"/>
      <c r="P52" s="8"/>
    </row>
    <row r="53" spans="1:16" ht="18.75" customHeight="1">
      <c r="A53" s="28"/>
      <c r="B53" s="16" t="s">
        <v>58</v>
      </c>
      <c r="C53" s="16" t="s">
        <v>21</v>
      </c>
      <c r="D53" s="15">
        <f>D18+D27+D13+D22+D31</f>
        <v>90343.6</v>
      </c>
      <c r="E53" s="29"/>
      <c r="F53" s="15"/>
      <c r="G53" s="15">
        <f t="shared" ref="G53:H55" si="2">G18+G27+G13+G22+G31</f>
        <v>90343.6</v>
      </c>
      <c r="H53" s="15">
        <f t="shared" si="2"/>
        <v>0</v>
      </c>
      <c r="I53" s="54">
        <v>467</v>
      </c>
      <c r="J53" s="54"/>
      <c r="K53" s="54"/>
      <c r="L53" s="54"/>
      <c r="M53" s="26"/>
      <c r="N53" s="8"/>
      <c r="O53" s="8"/>
      <c r="P53" s="8"/>
    </row>
    <row r="54" spans="1:16" ht="18.75" customHeight="1">
      <c r="A54" s="28"/>
      <c r="B54" s="16" t="s">
        <v>58</v>
      </c>
      <c r="C54" s="16" t="s">
        <v>23</v>
      </c>
      <c r="D54" s="15">
        <f>D19+D28+D14+D23+D32</f>
        <v>91550</v>
      </c>
      <c r="E54" s="29">
        <f>E19+E28+E14+E23+E32</f>
        <v>0</v>
      </c>
      <c r="F54" s="15">
        <f>F19+F28+F14+F23+F32</f>
        <v>1201.8</v>
      </c>
      <c r="G54" s="15">
        <f t="shared" si="2"/>
        <v>89109.199999999983</v>
      </c>
      <c r="H54" s="15">
        <f t="shared" si="2"/>
        <v>1239</v>
      </c>
      <c r="I54" s="54"/>
      <c r="J54" s="54"/>
      <c r="K54" s="54"/>
      <c r="L54" s="54"/>
      <c r="M54" s="26"/>
      <c r="N54" s="8"/>
      <c r="O54" s="8"/>
      <c r="P54" s="27"/>
    </row>
    <row r="55" spans="1:16" ht="18.75" customHeight="1">
      <c r="A55" s="28"/>
      <c r="B55" s="16" t="s">
        <v>58</v>
      </c>
      <c r="C55" s="16" t="s">
        <v>24</v>
      </c>
      <c r="D55" s="15">
        <f t="shared" si="1"/>
        <v>88814.39999999998</v>
      </c>
      <c r="E55" s="15"/>
      <c r="F55" s="15"/>
      <c r="G55" s="15">
        <f t="shared" si="2"/>
        <v>88074.499999999985</v>
      </c>
      <c r="H55" s="15">
        <f t="shared" si="2"/>
        <v>739.9</v>
      </c>
      <c r="I55" s="54"/>
      <c r="J55" s="54"/>
      <c r="K55" s="54"/>
      <c r="L55" s="54"/>
      <c r="M55" s="26"/>
      <c r="N55" s="8"/>
      <c r="O55" s="8"/>
      <c r="P55" s="8"/>
    </row>
    <row r="56" spans="1:16" ht="18.75" customHeight="1">
      <c r="A56" s="28"/>
      <c r="B56" s="16" t="s">
        <v>58</v>
      </c>
      <c r="C56" s="16" t="s">
        <v>27</v>
      </c>
      <c r="D56" s="15">
        <f t="shared" si="1"/>
        <v>89957.5</v>
      </c>
      <c r="E56" s="15"/>
      <c r="F56" s="15"/>
      <c r="G56" s="15">
        <f>G16+G21+G25+G30+G34</f>
        <v>89178.8</v>
      </c>
      <c r="H56" s="15">
        <f>H21+H30+H16+H25+H34</f>
        <v>778.7</v>
      </c>
      <c r="I56" s="54"/>
      <c r="J56" s="54"/>
      <c r="K56" s="54"/>
      <c r="L56" s="54"/>
      <c r="M56" s="26"/>
      <c r="N56" s="8"/>
      <c r="O56" s="8"/>
      <c r="P56" s="8"/>
    </row>
    <row r="57" spans="1:16" ht="15.75">
      <c r="A57" s="11"/>
      <c r="B57" s="30"/>
      <c r="C57" s="31">
        <f>SUM(D53:D56)</f>
        <v>360665.5</v>
      </c>
      <c r="D57" s="32">
        <f>D53+D54+D55+D56</f>
        <v>360665.5</v>
      </c>
      <c r="E57" s="32">
        <f t="shared" ref="E57:G57" si="3">E53+E54+E55+E56</f>
        <v>0</v>
      </c>
      <c r="F57" s="32">
        <f t="shared" si="3"/>
        <v>1201.8</v>
      </c>
      <c r="G57" s="32">
        <f t="shared" si="3"/>
        <v>356706.1</v>
      </c>
      <c r="H57" s="32">
        <f>H53+H54+H55+H56</f>
        <v>2757.6000000000004</v>
      </c>
      <c r="I57" s="33"/>
      <c r="J57" s="11"/>
      <c r="K57" s="11"/>
      <c r="L57" s="14"/>
      <c r="M57" s="8"/>
      <c r="N57" s="8"/>
      <c r="O57" s="8"/>
      <c r="P57" s="8"/>
    </row>
    <row r="58" spans="1:16" ht="18.75">
      <c r="A58" s="66"/>
      <c r="B58" s="66"/>
      <c r="C58" s="66"/>
      <c r="D58" s="66"/>
      <c r="E58" s="66"/>
      <c r="F58" s="32"/>
      <c r="G58" s="32"/>
      <c r="H58" s="32"/>
      <c r="I58" s="33"/>
      <c r="J58" s="11"/>
      <c r="K58" s="11"/>
      <c r="L58" s="14"/>
      <c r="M58" s="8"/>
      <c r="N58" s="8"/>
      <c r="O58" s="8"/>
      <c r="P58" s="8"/>
    </row>
    <row r="59" spans="1:16" ht="18.75">
      <c r="A59" s="64" t="s">
        <v>63</v>
      </c>
      <c r="B59" s="64"/>
      <c r="C59" s="64"/>
      <c r="D59" s="64"/>
      <c r="E59" s="64"/>
      <c r="F59" s="36"/>
      <c r="G59" s="36"/>
      <c r="H59" s="36"/>
      <c r="I59" s="37"/>
      <c r="J59" s="38"/>
      <c r="K59" s="38"/>
      <c r="L59" s="39"/>
      <c r="M59" s="8"/>
      <c r="N59" s="8"/>
      <c r="O59" s="8"/>
      <c r="P59" s="8"/>
    </row>
    <row r="60" spans="1:16" ht="18.75">
      <c r="A60" s="34" t="s">
        <v>59</v>
      </c>
      <c r="B60" s="34"/>
      <c r="C60" s="34"/>
      <c r="D60" s="34"/>
      <c r="E60" s="35"/>
      <c r="F60" s="40"/>
      <c r="G60" s="40"/>
      <c r="H60" s="40"/>
      <c r="I60" s="37"/>
      <c r="J60" s="38"/>
      <c r="K60" s="38"/>
      <c r="L60" s="39"/>
      <c r="M60" s="8"/>
      <c r="N60" s="8"/>
      <c r="O60" s="8"/>
      <c r="P60" s="8"/>
    </row>
    <row r="61" spans="1:16" ht="18.75">
      <c r="A61" s="64" t="s">
        <v>60</v>
      </c>
      <c r="B61" s="64"/>
      <c r="C61" s="64"/>
      <c r="D61" s="64"/>
      <c r="E61" s="40"/>
      <c r="F61" s="40"/>
      <c r="G61" s="40"/>
      <c r="H61" s="40"/>
      <c r="I61" s="37"/>
      <c r="J61" s="65" t="s">
        <v>64</v>
      </c>
      <c r="K61" s="65"/>
      <c r="L61" s="65"/>
      <c r="M61" s="8"/>
      <c r="N61" s="8"/>
      <c r="O61" s="8"/>
      <c r="P61" s="8"/>
    </row>
    <row r="62" spans="1:16" ht="15.75">
      <c r="A62" s="41"/>
      <c r="B62" s="42"/>
      <c r="C62" s="41"/>
      <c r="D62" s="43"/>
      <c r="E62" s="44"/>
      <c r="F62" s="45"/>
      <c r="G62" s="45"/>
      <c r="H62" s="45"/>
      <c r="I62" s="46"/>
      <c r="J62" s="41"/>
      <c r="K62" s="41"/>
      <c r="L62" s="47"/>
      <c r="M62" s="8"/>
      <c r="N62" s="8"/>
      <c r="O62" s="8"/>
      <c r="P62" s="8"/>
    </row>
  </sheetData>
  <mergeCells count="83">
    <mergeCell ref="A61:D61"/>
    <mergeCell ref="J61:L61"/>
    <mergeCell ref="A58:E58"/>
    <mergeCell ref="A59:E59"/>
    <mergeCell ref="A49:A52"/>
    <mergeCell ref="B49:B52"/>
    <mergeCell ref="I49:I52"/>
    <mergeCell ref="J49:J50"/>
    <mergeCell ref="K49:K52"/>
    <mergeCell ref="J51:J52"/>
    <mergeCell ref="L49:L52"/>
    <mergeCell ref="I53:I56"/>
    <mergeCell ref="J53:J56"/>
    <mergeCell ref="K53:K56"/>
    <mergeCell ref="L53:L56"/>
    <mergeCell ref="L44:L47"/>
    <mergeCell ref="J46:J47"/>
    <mergeCell ref="A40:A43"/>
    <mergeCell ref="B40:B43"/>
    <mergeCell ref="I40:I43"/>
    <mergeCell ref="J40:J41"/>
    <mergeCell ref="K40:K43"/>
    <mergeCell ref="L40:L43"/>
    <mergeCell ref="J42:J43"/>
    <mergeCell ref="A44:A47"/>
    <mergeCell ref="B44:B47"/>
    <mergeCell ref="I44:I47"/>
    <mergeCell ref="J44:J45"/>
    <mergeCell ref="K44:K47"/>
    <mergeCell ref="L36:L39"/>
    <mergeCell ref="J38:J39"/>
    <mergeCell ref="A31:A34"/>
    <mergeCell ref="B31:B34"/>
    <mergeCell ref="I31:I34"/>
    <mergeCell ref="J31:J32"/>
    <mergeCell ref="K31:K34"/>
    <mergeCell ref="L31:L34"/>
    <mergeCell ref="J33:J34"/>
    <mergeCell ref="A36:A39"/>
    <mergeCell ref="B36:B39"/>
    <mergeCell ref="I36:I39"/>
    <mergeCell ref="J36:J37"/>
    <mergeCell ref="K36:K39"/>
    <mergeCell ref="L27:L30"/>
    <mergeCell ref="J29:J30"/>
    <mergeCell ref="A22:A25"/>
    <mergeCell ref="B22:B25"/>
    <mergeCell ref="I22:I25"/>
    <mergeCell ref="J22:J23"/>
    <mergeCell ref="K22:K25"/>
    <mergeCell ref="L22:L25"/>
    <mergeCell ref="J24:J25"/>
    <mergeCell ref="A27:A30"/>
    <mergeCell ref="B27:B30"/>
    <mergeCell ref="I27:I30"/>
    <mergeCell ref="J27:J28"/>
    <mergeCell ref="K27:K30"/>
    <mergeCell ref="A18:A21"/>
    <mergeCell ref="B18:B21"/>
    <mergeCell ref="I18:I21"/>
    <mergeCell ref="J18:J19"/>
    <mergeCell ref="K18:K21"/>
    <mergeCell ref="J20:J21"/>
    <mergeCell ref="J10:J11"/>
    <mergeCell ref="K10:K11"/>
    <mergeCell ref="L10:L11"/>
    <mergeCell ref="A13:A16"/>
    <mergeCell ref="B13:B16"/>
    <mergeCell ref="I13:I16"/>
    <mergeCell ref="J13:J14"/>
    <mergeCell ref="K13:K16"/>
    <mergeCell ref="L13:L16"/>
    <mergeCell ref="J15:J16"/>
    <mergeCell ref="A10:A11"/>
    <mergeCell ref="B10:B11"/>
    <mergeCell ref="C10:C11"/>
    <mergeCell ref="D10:H10"/>
    <mergeCell ref="I10:I11"/>
    <mergeCell ref="J1:L1"/>
    <mergeCell ref="J4:L4"/>
    <mergeCell ref="A6:L6"/>
    <mergeCell ref="A7:L7"/>
    <mergeCell ref="A8:L8"/>
  </mergeCells>
  <pageMargins left="0.74803149606299213" right="0.82677165354330717" top="1.1811023622047245" bottom="0.39370078740157483" header="0.31496062992125984" footer="0.31496062992125984"/>
  <pageSetup paperSize="9" orientation="landscape" horizontalDpi="180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2018-09-04T05:10:20Z</dcterms:modified>
</cp:coreProperties>
</file>