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360" windowWidth="15120" windowHeight="8010"/>
  </bookViews>
  <sheets>
    <sheet name="2019 11" sheetId="1" r:id="rId1"/>
    <sheet name="2018" sheetId="2" r:id="rId2"/>
    <sheet name="Лист3" sheetId="3" r:id="rId3"/>
  </sheets>
  <definedNames>
    <definedName name="OLE_LINK1" localSheetId="0">'2019 11'!$A$1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/>
  <c r="F50"/>
  <c r="F49"/>
  <c r="F48"/>
  <c r="F105" l="1"/>
  <c r="G105"/>
  <c r="F106"/>
  <c r="G106"/>
  <c r="F107"/>
  <c r="G107"/>
  <c r="E107"/>
  <c r="D93"/>
  <c r="D87"/>
  <c r="D88"/>
  <c r="D89"/>
  <c r="D90"/>
  <c r="D91"/>
  <c r="D81"/>
  <c r="D75"/>
  <c r="D68"/>
  <c r="D61"/>
  <c r="D62"/>
  <c r="D63"/>
  <c r="D64"/>
  <c r="D56"/>
  <c r="D50"/>
  <c r="D43"/>
  <c r="D37"/>
  <c r="D31"/>
  <c r="D24"/>
  <c r="F111"/>
  <c r="F110"/>
  <c r="D80"/>
  <c r="D79"/>
  <c r="D78"/>
  <c r="D77"/>
  <c r="D76"/>
  <c r="E104"/>
  <c r="D70"/>
  <c r="D71"/>
  <c r="D72"/>
  <c r="D73"/>
  <c r="D74"/>
  <c r="D92"/>
  <c r="D82"/>
  <c r="D83"/>
  <c r="D84"/>
  <c r="D85"/>
  <c r="D86"/>
  <c r="G102"/>
  <c r="G103"/>
  <c r="F103"/>
  <c r="E102"/>
  <c r="F102"/>
  <c r="E103"/>
  <c r="E105"/>
  <c r="E106"/>
  <c r="D67"/>
  <c r="D55"/>
  <c r="D49"/>
  <c r="D42"/>
  <c r="D36"/>
  <c r="D30"/>
  <c r="D23"/>
  <c r="D21"/>
  <c r="D39"/>
  <c r="D20"/>
  <c r="D27"/>
  <c r="D58"/>
  <c r="D46"/>
  <c r="O104"/>
  <c r="P104" s="1"/>
  <c r="O105"/>
  <c r="P105" s="1"/>
  <c r="O103"/>
  <c r="P103" s="1"/>
  <c r="M45"/>
  <c r="D34"/>
  <c r="D35"/>
  <c r="D60"/>
  <c r="D54"/>
  <c r="D29"/>
  <c r="D22"/>
  <c r="D41"/>
  <c r="D26"/>
  <c r="D32"/>
  <c r="D33"/>
  <c r="D38"/>
  <c r="D40"/>
  <c r="D45"/>
  <c r="D51"/>
  <c r="D57"/>
  <c r="D59"/>
  <c r="D19"/>
  <c r="D103" l="1"/>
  <c r="D107"/>
  <c r="D105"/>
  <c r="I102"/>
  <c r="D102"/>
  <c r="E108"/>
  <c r="D106"/>
  <c r="F104"/>
  <c r="D28"/>
  <c r="D53"/>
  <c r="G104"/>
  <c r="G108" s="1"/>
  <c r="D65"/>
  <c r="J102"/>
  <c r="J103"/>
  <c r="D52"/>
  <c r="M46"/>
  <c r="J105"/>
  <c r="M103"/>
  <c r="F108" l="1"/>
  <c r="D104"/>
  <c r="D108" s="1"/>
  <c r="J104"/>
  <c r="J106" s="1"/>
  <c r="L103"/>
  <c r="M104"/>
  <c r="D47"/>
  <c r="L104"/>
  <c r="M47" l="1"/>
  <c r="D66"/>
  <c r="M48"/>
  <c r="L105" l="1"/>
  <c r="M105"/>
  <c r="D48"/>
</calcChain>
</file>

<file path=xl/sharedStrings.xml><?xml version="1.0" encoding="utf-8"?>
<sst xmlns="http://schemas.openxmlformats.org/spreadsheetml/2006/main" count="278" uniqueCount="126">
  <si>
    <t xml:space="preserve">План </t>
  </si>
  <si>
    <t>мероприятий муниципальной программы</t>
  </si>
  <si>
    <t>«Обеспечение безопасности жизнедеятельности населения города Челябинска»</t>
  </si>
  <si>
    <t>№ п/п</t>
  </si>
  <si>
    <t>Наименование объекта, мероприятия</t>
  </si>
  <si>
    <t xml:space="preserve">Срок сдачи объекта, прове-дения меро-приятия </t>
  </si>
  <si>
    <t>Планируемые объемы финансирования                     (тыс. рублей)</t>
  </si>
  <si>
    <t>Код глав-ного распо-ряди-теля бюд-жетных средств</t>
  </si>
  <si>
    <t>Код раздела, подраздела целевой статьи и вида расходов</t>
  </si>
  <si>
    <t>При-меча-ние</t>
  </si>
  <si>
    <t>Всего</t>
  </si>
  <si>
    <t>Област-ной бюджет</t>
  </si>
  <si>
    <t>Бюджет города</t>
  </si>
  <si>
    <t>1.</t>
  </si>
  <si>
    <t>2018 год</t>
  </si>
  <si>
    <t>2019 год</t>
  </si>
  <si>
    <t xml:space="preserve">2020 год </t>
  </si>
  <si>
    <t xml:space="preserve">2021 год </t>
  </si>
  <si>
    <t>2.</t>
  </si>
  <si>
    <t>3.</t>
  </si>
  <si>
    <t>Подготовка населения и организаций к действиям в чрезвычайной ситуации в мирное и военное время</t>
  </si>
  <si>
    <t>4.</t>
  </si>
  <si>
    <t>Осуществление муниципальной функции по полномочиям, установленным законодательством Российской Федерации, Челябинской области, Уставом города Челябинска, муниципальными правовыми актами города Челябинска</t>
  </si>
  <si>
    <t>5.</t>
  </si>
  <si>
    <t>Мероприятия в области гражданской обороны, предупреждения и ликвидации последствий чрезвычайных ситуаций, обеспечения мер пожарной безопасности и безопасности на водных объектах</t>
  </si>
  <si>
    <t>5.1.</t>
  </si>
  <si>
    <t>Мероприятия в области гражданской обороны</t>
  </si>
  <si>
    <t>5.2.</t>
  </si>
  <si>
    <t>Акарицидная обработка территории с целью обеспечения безопасности жителей города в местах отдыха</t>
  </si>
  <si>
    <t>5.3.</t>
  </si>
  <si>
    <t>ИТОГО</t>
  </si>
  <si>
    <t>сверено</t>
  </si>
  <si>
    <t>по бюджету</t>
  </si>
  <si>
    <t>ПРИЛОЖЕНИЕ 7</t>
  </si>
  <si>
    <t>к решению Челябинской городской Думы</t>
  </si>
  <si>
    <t>от 30.10.2018 № 44/2</t>
  </si>
  <si>
    <t>ПРИЛОЖЕНИЕ 6</t>
  </si>
  <si>
    <t>от 19.12.2017 № 36/2</t>
  </si>
  <si>
    <t>(новая редакция)</t>
  </si>
  <si>
    <t>Ведомственная структура расходов бюджета города Челябинска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2018 год (без межбюджетных трансфертов, кроме дотации на выравнивание бюджетной обеспеченности)</t>
  </si>
  <si>
    <t>КВСР</t>
  </si>
  <si>
    <t>КР,П</t>
  </si>
  <si>
    <t>КЦС</t>
  </si>
  <si>
    <t>КВР</t>
  </si>
  <si>
    <t>Название</t>
  </si>
  <si>
    <t>"Сумма (тыс. рублей)"</t>
  </si>
  <si>
    <t>П(Н)С</t>
  </si>
  <si>
    <t>НР</t>
  </si>
  <si>
    <t>Управление по обеспечению безопасности жизнедеятельности населения города Челябинска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</si>
  <si>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</si>
  <si>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</si>
  <si>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"Развитие муниципальной службы в муниципальном образовании "город Челябинск на 2018-2020 годы"</t>
  </si>
  <si>
    <t>Повышение уровня профессиональной подготовки муниципальных служащих</t>
  </si>
  <si>
    <t>М9999</t>
  </si>
  <si>
    <t>Финансовое обеспечение иных расходов бюджетных, автономных и казенных учреждений, органов местного самоуправления</t>
  </si>
  <si>
    <t>Закупка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</si>
  <si>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</si>
  <si>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Обеспечение социальных гарантий отдельным категориям граждан и лицам, замещавшим должности муниципальной службы в органах местного самоуправления города Челябинска и Избирательной комиссии города Челябинска, и находящимся на пенсии, в соответствии с законодательством о муниципальной службе</t>
  </si>
  <si>
    <t>Муниципальная программа "Обеспечение безопасности жизнедеятельности населения города Челябинска на 2018-2020 годы"</t>
  </si>
  <si>
    <t>М2300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</si>
  <si>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</si>
  <si>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Закупка товаров, работ, услуг в сфере информационно-коммуникационных технологий</t>
  </si>
  <si>
    <t>М2040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</si>
  <si>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</si>
  <si>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</si>
  <si>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</si>
  <si>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</si>
  <si>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бюджетные ассигнования</t>
  </si>
  <si>
    <t>Уплата налога на имущество организаций и земельного налога</t>
  </si>
  <si>
    <t>Ликвидация последствий чрезвычайных ситуаций, происшествий и обеспечение безопасности людей на водных объекта, охраны их жизни и здоровья</t>
  </si>
  <si>
    <t>М9290</t>
  </si>
  <si>
    <t>Обеспечение деятельности подведомственных учреждений в органах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</si>
  <si>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</si>
  <si>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</si>
  <si>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</si>
  <si>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Уплата прочих налогов, сборов</t>
  </si>
  <si>
    <t>Уплата иных платежей</t>
  </si>
  <si>
    <t>Координация действий дежурных и диспетчерских служб города в режимах повседневной деятельности, повышенной готовности и чрезвычайной ситуации, обеспечение функционирования системы-112</t>
  </si>
  <si>
    <t>ОБРАЗОВАНИЕ</t>
  </si>
  <si>
    <t>Профессиональная подготовка, переподготовка и повышение квалификации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</si>
  <si>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</si>
  <si>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</si>
  <si>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2022 год </t>
  </si>
  <si>
    <t xml:space="preserve">Приложение </t>
  </si>
  <si>
    <t>к распоряжению Администрации города Челябинска</t>
  </si>
  <si>
    <t>Приложение</t>
  </si>
  <si>
    <t xml:space="preserve">к     муниципальной       программе      «Обеспечение </t>
  </si>
  <si>
    <t>города       Челябинска»</t>
  </si>
  <si>
    <t>от _____________________________№____________</t>
  </si>
  <si>
    <t>безопасности       жизнедеятельности         населения</t>
  </si>
  <si>
    <t xml:space="preserve">Всего по программе </t>
  </si>
  <si>
    <t>6.</t>
  </si>
  <si>
    <t>Осуществление мероприятий по обеспечению безопасности людей на водных объектах, охране их жизни и здоровья</t>
  </si>
  <si>
    <t>7.</t>
  </si>
  <si>
    <t>Устройство и содержание мест массового отдыха людей на водных объектах</t>
  </si>
  <si>
    <t>5.4.</t>
  </si>
  <si>
    <t>Поставка оборудования для пунктов временного размещения</t>
  </si>
  <si>
    <t>226, 310, 340, 346</t>
  </si>
  <si>
    <t>310, 346</t>
  </si>
  <si>
    <t>211, 212, 213, 221, 222, 223, 225, 226, 266, 290, 310, 340, 343, 345, 346</t>
  </si>
  <si>
    <t>211, 213,  221, 223, 225, 226, 266,  290, 310, 340, 346, 345, 291</t>
  </si>
  <si>
    <t>211, 213, 221, 223, 225, 226, 227, 266, 346, 291, 290, 310, 340</t>
  </si>
  <si>
    <t>Ликвидация последствий чрезвычайных ситуаций, происшествий и обеспечение безопасности людей на водных объектах, охрана их жизни и здоровья</t>
  </si>
  <si>
    <t>5.5.</t>
  </si>
  <si>
    <t>Организация пропаганды в области защиты населения и территорий от чрезвычайных ситуаций в мирное и военное время, в том числе обеспечения безопасности на водных объектах и  пожарной безопасности на территории города</t>
  </si>
  <si>
    <t>Профилактические мероприятия, направленные на обеспечение безопасности,  снижение травматизма и гибели людей на водных объектах города Челябинска (изготовление, установка и сезонная замена информационных знаков)</t>
  </si>
  <si>
    <t xml:space="preserve">Начальник Управления по обеспечению безопасности </t>
  </si>
  <si>
    <t>жизнедеятельности    населения   города    Челябинска</t>
  </si>
  <si>
    <t>В. В. Гриднев</t>
  </si>
  <si>
    <t>Координация действий дежурных и диспетчерских служб города в режимах повседневной деятельности, повышенной готовности и чрезвычайной ситуации, обеспечение функционирования системы - 112</t>
  </si>
  <si>
    <t>Внебюд-жетные средства</t>
  </si>
  <si>
    <t xml:space="preserve">2023 год </t>
  </si>
  <si>
    <t xml:space="preserve"> 226, 310, 340, 346, 950</t>
  </si>
  <si>
    <t xml:space="preserve">  223, 224, 225, 226,310,346, 349</t>
  </si>
  <si>
    <t>211, 213, 221, 223, 225, 226, 227,  266, 291, 292, 310, 341, 343, 345, 346, 349</t>
  </si>
  <si>
    <t xml:space="preserve"> 0705; 99001М9290, 9900171680; 611</t>
  </si>
  <si>
    <t xml:space="preserve"> 0503; 99006М9999;  244</t>
  </si>
  <si>
    <t xml:space="preserve"> 0309, 0310; 99005М9290, 9900571680; 111, 112, 119, 242, 244, 247, 851, 852, 853 </t>
  </si>
  <si>
    <t>0309, 0310; 99003М2040;  121, 122,  129, 242, 244, 247, 851</t>
  </si>
  <si>
    <t>0309; 99004М9290, 9900471680; 111, 112, 119, 242, 244, 321, 247, 851, 852, 853</t>
  </si>
  <si>
    <t>0309, 0310; 99002М2300; 242, 244</t>
  </si>
  <si>
    <t>0309, 0310; 99002М2300; 244</t>
  </si>
  <si>
    <t>0309, 0310; 999002М2300; 244</t>
  </si>
  <si>
    <t>0309, 0310, 0705;  99006М9290; 111, 112, 119, 242, 244, 247, 852, 853</t>
  </si>
  <si>
    <t>467, 456</t>
  </si>
  <si>
    <t>Код классифика-ции операции сектора государствен-ного управления, относящихся к расходам бюджета</t>
  </si>
</sst>
</file>

<file path=xl/styles.xml><?xml version="1.0" encoding="utf-8"?>
<styleSheet xmlns="http://schemas.openxmlformats.org/spreadsheetml/2006/main">
  <numFmts count="1">
    <numFmt numFmtId="164" formatCode="#,##0.000"/>
  </numFmts>
  <fonts count="1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FFFF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4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4" fontId="0" fillId="0" borderId="8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0" fillId="0" borderId="0" xfId="0" applyFont="1" applyAlignment="1"/>
    <xf numFmtId="0" fontId="9" fillId="0" borderId="0" xfId="0" applyFont="1"/>
    <xf numFmtId="0" fontId="9" fillId="0" borderId="0" xfId="0" applyFont="1" applyAlignment="1">
      <alignment wrapText="1"/>
    </xf>
    <xf numFmtId="4" fontId="11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4" fontId="11" fillId="0" borderId="0" xfId="0" applyNumberFormat="1" applyFont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3" fillId="0" borderId="0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3"/>
  <sheetViews>
    <sheetView tabSelected="1" view="pageLayout" topLeftCell="A6" zoomScaleNormal="100" workbookViewId="0">
      <selection activeCell="A44" sqref="A44:B44"/>
    </sheetView>
  </sheetViews>
  <sheetFormatPr defaultRowHeight="15"/>
  <cols>
    <col min="1" max="1" width="6.42578125" style="97" customWidth="1"/>
    <col min="2" max="2" width="34.85546875" style="97" customWidth="1"/>
    <col min="3" max="3" width="10.5703125" style="27" customWidth="1"/>
    <col min="4" max="4" width="15" style="12" customWidth="1"/>
    <col min="5" max="5" width="10.140625" style="12" bestFit="1" customWidth="1"/>
    <col min="6" max="6" width="14.42578125" style="12" customWidth="1"/>
    <col min="7" max="7" width="11.140625" style="12" customWidth="1"/>
    <col min="8" max="8" width="8.140625" style="27" customWidth="1"/>
    <col min="9" max="9" width="15.7109375" style="27" customWidth="1"/>
    <col min="10" max="10" width="14.140625" style="27" customWidth="1"/>
    <col min="11" max="11" width="5.7109375" style="27" customWidth="1"/>
    <col min="12" max="13" width="9" style="27" hidden="1" customWidth="1"/>
    <col min="14" max="14" width="9.42578125" style="27" hidden="1" customWidth="1"/>
    <col min="15" max="15" width="8" style="27" hidden="1" customWidth="1"/>
    <col min="16" max="16" width="10" style="27" hidden="1" customWidth="1"/>
    <col min="17" max="17" width="0" style="27" hidden="1" customWidth="1"/>
    <col min="18" max="16384" width="9.140625" style="5"/>
  </cols>
  <sheetData>
    <row r="1" spans="1:17" ht="17.25" hidden="1">
      <c r="A1" s="96"/>
      <c r="B1" s="96"/>
      <c r="C1" s="53"/>
      <c r="D1" s="53"/>
      <c r="E1" s="54"/>
      <c r="F1" s="54"/>
      <c r="G1" s="150" t="s">
        <v>83</v>
      </c>
      <c r="H1" s="150"/>
      <c r="I1" s="150"/>
      <c r="J1" s="150"/>
      <c r="K1" s="150"/>
      <c r="L1" s="55"/>
      <c r="M1" s="55"/>
      <c r="N1" s="55"/>
      <c r="O1" s="26"/>
      <c r="P1" s="26"/>
      <c r="Q1" s="26"/>
    </row>
    <row r="2" spans="1:17" ht="7.5" hidden="1" customHeight="1">
      <c r="A2" s="96"/>
      <c r="B2" s="96"/>
      <c r="C2" s="53"/>
      <c r="D2" s="53"/>
      <c r="E2" s="54"/>
      <c r="F2" s="54"/>
      <c r="G2" s="54"/>
      <c r="H2" s="131"/>
      <c r="I2" s="131"/>
      <c r="J2" s="131"/>
      <c r="K2" s="131"/>
      <c r="L2" s="130"/>
      <c r="M2" s="130"/>
      <c r="N2" s="130"/>
      <c r="O2" s="26"/>
      <c r="P2" s="26"/>
      <c r="Q2" s="26"/>
    </row>
    <row r="3" spans="1:17" ht="17.25" hidden="1">
      <c r="A3" s="96"/>
      <c r="B3" s="96"/>
      <c r="C3" s="53"/>
      <c r="D3" s="53"/>
      <c r="E3" s="54"/>
      <c r="F3" s="54"/>
      <c r="G3" s="150" t="s">
        <v>84</v>
      </c>
      <c r="H3" s="150"/>
      <c r="I3" s="150"/>
      <c r="J3" s="150"/>
      <c r="K3" s="150"/>
      <c r="L3" s="55"/>
      <c r="M3" s="55"/>
      <c r="N3" s="53"/>
      <c r="O3" s="26"/>
      <c r="P3" s="26"/>
      <c r="Q3" s="26"/>
    </row>
    <row r="4" spans="1:17" ht="17.25" hidden="1">
      <c r="A4" s="96"/>
      <c r="B4" s="96"/>
      <c r="C4" s="53"/>
      <c r="D4" s="53"/>
      <c r="E4" s="54"/>
      <c r="F4" s="54"/>
      <c r="G4" s="150" t="s">
        <v>88</v>
      </c>
      <c r="H4" s="150"/>
      <c r="I4" s="150"/>
      <c r="J4" s="150"/>
      <c r="K4" s="150"/>
      <c r="L4" s="55"/>
      <c r="M4" s="55"/>
      <c r="N4" s="55"/>
      <c r="O4" s="26"/>
      <c r="P4" s="26"/>
      <c r="Q4" s="26"/>
    </row>
    <row r="5" spans="1:17" ht="17.25" hidden="1">
      <c r="A5" s="96"/>
      <c r="B5" s="96"/>
      <c r="C5" s="53"/>
      <c r="D5" s="53"/>
      <c r="E5" s="54"/>
      <c r="F5" s="54"/>
      <c r="G5" s="54"/>
      <c r="H5" s="56"/>
      <c r="I5" s="131"/>
      <c r="J5" s="131"/>
      <c r="K5" s="131"/>
      <c r="L5" s="131"/>
      <c r="M5" s="130"/>
      <c r="N5" s="130"/>
      <c r="O5" s="26"/>
      <c r="P5" s="26"/>
      <c r="Q5" s="26"/>
    </row>
    <row r="6" spans="1:17" s="27" customFormat="1" ht="17.25">
      <c r="A6" s="96"/>
      <c r="B6" s="96"/>
      <c r="C6" s="53"/>
      <c r="D6" s="53"/>
      <c r="E6" s="54"/>
      <c r="F6" s="54"/>
      <c r="G6" s="63" t="s">
        <v>85</v>
      </c>
      <c r="H6" s="63"/>
      <c r="I6" s="56"/>
      <c r="J6" s="56"/>
      <c r="K6" s="56"/>
      <c r="L6" s="56"/>
      <c r="M6" s="57"/>
      <c r="N6" s="57"/>
      <c r="O6" s="26"/>
      <c r="P6" s="26"/>
      <c r="Q6" s="26"/>
    </row>
    <row r="7" spans="1:17" s="27" customFormat="1" ht="9" customHeight="1">
      <c r="A7" s="96"/>
      <c r="B7" s="96"/>
      <c r="C7" s="53"/>
      <c r="D7" s="53"/>
      <c r="E7" s="54"/>
      <c r="F7" s="54"/>
      <c r="G7" s="54"/>
      <c r="H7" s="56"/>
      <c r="I7" s="56"/>
      <c r="J7" s="56"/>
      <c r="K7" s="56"/>
      <c r="L7" s="56"/>
      <c r="M7" s="57"/>
      <c r="N7" s="57"/>
      <c r="O7" s="26"/>
      <c r="P7" s="26"/>
      <c r="Q7" s="26"/>
    </row>
    <row r="8" spans="1:17" s="27" customFormat="1" ht="17.25">
      <c r="A8" s="96"/>
      <c r="B8" s="96"/>
      <c r="C8" s="53"/>
      <c r="D8" s="53"/>
      <c r="E8" s="54"/>
      <c r="F8" s="54"/>
      <c r="G8" s="58" t="s">
        <v>86</v>
      </c>
      <c r="H8" s="56"/>
      <c r="I8" s="56"/>
      <c r="J8" s="56"/>
      <c r="K8" s="56"/>
      <c r="L8" s="56"/>
      <c r="M8" s="57"/>
      <c r="N8" s="57"/>
      <c r="O8" s="26"/>
      <c r="P8" s="26"/>
      <c r="Q8" s="26"/>
    </row>
    <row r="9" spans="1:17" s="27" customFormat="1" ht="17.25">
      <c r="A9" s="96"/>
      <c r="B9" s="96"/>
      <c r="C9" s="53"/>
      <c r="D9" s="53"/>
      <c r="E9" s="54"/>
      <c r="F9" s="54"/>
      <c r="G9" s="143" t="s">
        <v>89</v>
      </c>
      <c r="H9" s="143"/>
      <c r="I9" s="143"/>
      <c r="J9" s="143"/>
      <c r="K9" s="143"/>
      <c r="L9" s="56"/>
      <c r="M9" s="57"/>
      <c r="N9" s="57"/>
      <c r="O9" s="26"/>
      <c r="P9" s="26"/>
      <c r="Q9" s="26"/>
    </row>
    <row r="10" spans="1:17" s="27" customFormat="1" ht="17.25">
      <c r="A10" s="96"/>
      <c r="B10" s="96"/>
      <c r="C10" s="53"/>
      <c r="D10" s="53"/>
      <c r="E10" s="54"/>
      <c r="F10" s="54"/>
      <c r="G10" s="58" t="s">
        <v>87</v>
      </c>
      <c r="H10" s="56"/>
      <c r="I10" s="56"/>
      <c r="J10" s="56"/>
      <c r="K10" s="56"/>
      <c r="L10" s="56"/>
      <c r="M10" s="57"/>
      <c r="N10" s="57"/>
      <c r="O10" s="26"/>
      <c r="P10" s="26"/>
      <c r="Q10" s="26"/>
    </row>
    <row r="11" spans="1:17" s="27" customFormat="1" ht="17.25">
      <c r="A11" s="96"/>
      <c r="B11" s="96"/>
      <c r="C11" s="53"/>
      <c r="D11" s="53"/>
      <c r="E11" s="54"/>
      <c r="F11" s="54"/>
      <c r="G11" s="87"/>
      <c r="H11" s="56"/>
      <c r="I11" s="56"/>
      <c r="J11" s="56"/>
      <c r="K11" s="56"/>
      <c r="L11" s="56"/>
      <c r="M11" s="86"/>
      <c r="N11" s="86"/>
      <c r="O11" s="26"/>
      <c r="P11" s="26"/>
      <c r="Q11" s="26"/>
    </row>
    <row r="12" spans="1:17" ht="17.25">
      <c r="A12" s="132" t="s">
        <v>0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59"/>
      <c r="M12" s="59"/>
      <c r="N12" s="60"/>
      <c r="O12" s="26"/>
      <c r="P12" s="26"/>
      <c r="Q12" s="26"/>
    </row>
    <row r="13" spans="1:17" ht="17.25">
      <c r="A13" s="132" t="s">
        <v>1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59"/>
      <c r="M13" s="59"/>
      <c r="N13" s="60"/>
      <c r="O13" s="26"/>
      <c r="P13" s="26"/>
      <c r="Q13" s="26"/>
    </row>
    <row r="14" spans="1:17" ht="17.25">
      <c r="A14" s="132" t="s">
        <v>2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59"/>
      <c r="M14" s="59"/>
      <c r="N14" s="60"/>
      <c r="O14" s="26"/>
      <c r="P14" s="26"/>
      <c r="Q14" s="26"/>
    </row>
    <row r="15" spans="1:17">
      <c r="B15" s="98"/>
      <c r="C15" s="30"/>
      <c r="D15" s="30"/>
      <c r="E15" s="13"/>
      <c r="F15" s="13"/>
      <c r="G15" s="13"/>
      <c r="H15" s="6"/>
      <c r="I15" s="6"/>
      <c r="J15" s="6"/>
      <c r="K15" s="6"/>
      <c r="L15" s="20"/>
      <c r="M15" s="20"/>
      <c r="N15" s="26"/>
      <c r="O15" s="26"/>
      <c r="P15" s="26"/>
      <c r="Q15" s="26"/>
    </row>
    <row r="16" spans="1:17" ht="36.75" customHeight="1">
      <c r="A16" s="136" t="s">
        <v>3</v>
      </c>
      <c r="B16" s="136" t="s">
        <v>4</v>
      </c>
      <c r="C16" s="120" t="s">
        <v>5</v>
      </c>
      <c r="D16" s="133" t="s">
        <v>6</v>
      </c>
      <c r="E16" s="134"/>
      <c r="F16" s="134"/>
      <c r="G16" s="135"/>
      <c r="H16" s="120" t="s">
        <v>7</v>
      </c>
      <c r="I16" s="120" t="s">
        <v>8</v>
      </c>
      <c r="J16" s="120" t="s">
        <v>125</v>
      </c>
      <c r="K16" s="120" t="s">
        <v>9</v>
      </c>
      <c r="L16" s="28"/>
      <c r="M16" s="29"/>
      <c r="N16" s="29"/>
      <c r="O16" s="29"/>
      <c r="P16" s="29"/>
      <c r="Q16" s="29"/>
    </row>
    <row r="17" spans="1:17" ht="123" customHeight="1">
      <c r="A17" s="137"/>
      <c r="B17" s="137"/>
      <c r="C17" s="122"/>
      <c r="D17" s="3" t="s">
        <v>10</v>
      </c>
      <c r="E17" s="3" t="s">
        <v>11</v>
      </c>
      <c r="F17" s="3" t="s">
        <v>12</v>
      </c>
      <c r="G17" s="3" t="s">
        <v>110</v>
      </c>
      <c r="H17" s="122"/>
      <c r="I17" s="122"/>
      <c r="J17" s="122"/>
      <c r="K17" s="122"/>
      <c r="L17" s="28"/>
      <c r="M17" s="29"/>
      <c r="N17" s="29"/>
      <c r="O17" s="29"/>
      <c r="P17" s="29"/>
      <c r="Q17" s="29"/>
    </row>
    <row r="18" spans="1:17" ht="15.75">
      <c r="A18" s="95">
        <v>1</v>
      </c>
      <c r="B18" s="95">
        <v>2</v>
      </c>
      <c r="C18" s="16">
        <v>3</v>
      </c>
      <c r="D18" s="18">
        <v>4</v>
      </c>
      <c r="E18" s="18">
        <v>5</v>
      </c>
      <c r="F18" s="18">
        <v>6</v>
      </c>
      <c r="G18" s="18">
        <v>7</v>
      </c>
      <c r="H18" s="49">
        <v>8</v>
      </c>
      <c r="I18" s="49">
        <v>9</v>
      </c>
      <c r="J18" s="49">
        <v>10</v>
      </c>
      <c r="K18" s="49">
        <v>11</v>
      </c>
      <c r="L18" s="28"/>
      <c r="M18" s="29"/>
      <c r="N18" s="29"/>
      <c r="O18" s="29"/>
      <c r="P18" s="29"/>
      <c r="Q18" s="29"/>
    </row>
    <row r="19" spans="1:17" ht="31.35" customHeight="1">
      <c r="A19" s="123" t="s">
        <v>13</v>
      </c>
      <c r="B19" s="126" t="s">
        <v>109</v>
      </c>
      <c r="C19" s="94" t="s">
        <v>14</v>
      </c>
      <c r="D19" s="2">
        <f>E19+F19+G19</f>
        <v>23046.5</v>
      </c>
      <c r="E19" s="8">
        <v>373.7</v>
      </c>
      <c r="F19" s="2">
        <v>22672.799999999999</v>
      </c>
      <c r="G19" s="9"/>
      <c r="H19" s="117">
        <v>467</v>
      </c>
      <c r="I19" s="120" t="s">
        <v>117</v>
      </c>
      <c r="J19" s="120" t="s">
        <v>101</v>
      </c>
      <c r="K19" s="120"/>
      <c r="L19" s="28"/>
      <c r="M19" s="29"/>
      <c r="N19" s="29"/>
      <c r="O19" s="29"/>
      <c r="P19" s="29"/>
      <c r="Q19" s="29"/>
    </row>
    <row r="20" spans="1:17" ht="31.35" customHeight="1">
      <c r="A20" s="124"/>
      <c r="B20" s="127"/>
      <c r="C20" s="94" t="s">
        <v>15</v>
      </c>
      <c r="D20" s="2">
        <f t="shared" ref="D20:D93" si="0">E20+F20+G20</f>
        <v>24023.89</v>
      </c>
      <c r="E20" s="8">
        <v>309.48</v>
      </c>
      <c r="F20" s="2">
        <v>23714.41</v>
      </c>
      <c r="G20" s="9"/>
      <c r="H20" s="118"/>
      <c r="I20" s="121"/>
      <c r="J20" s="121"/>
      <c r="K20" s="121"/>
      <c r="L20" s="28"/>
      <c r="M20" s="29"/>
      <c r="N20" s="29"/>
      <c r="O20" s="29"/>
      <c r="P20" s="29"/>
      <c r="Q20" s="29"/>
    </row>
    <row r="21" spans="1:17" ht="31.35" customHeight="1">
      <c r="A21" s="124"/>
      <c r="B21" s="127"/>
      <c r="C21" s="94" t="s">
        <v>16</v>
      </c>
      <c r="D21" s="2">
        <f t="shared" si="0"/>
        <v>32558.41</v>
      </c>
      <c r="E21" s="7"/>
      <c r="F21" s="114">
        <v>32558.41</v>
      </c>
      <c r="G21" s="9"/>
      <c r="H21" s="118"/>
      <c r="I21" s="121"/>
      <c r="J21" s="121"/>
      <c r="K21" s="121"/>
      <c r="L21" s="28"/>
      <c r="M21" s="29"/>
      <c r="N21" s="29"/>
      <c r="O21" s="29"/>
      <c r="P21" s="29"/>
      <c r="Q21" s="29"/>
    </row>
    <row r="22" spans="1:17" s="27" customFormat="1" ht="31.35" customHeight="1">
      <c r="A22" s="124"/>
      <c r="B22" s="127"/>
      <c r="C22" s="94" t="s">
        <v>17</v>
      </c>
      <c r="D22" s="2">
        <f t="shared" si="0"/>
        <v>32419.3</v>
      </c>
      <c r="E22" s="7"/>
      <c r="F22" s="81">
        <v>32419.3</v>
      </c>
      <c r="G22" s="9"/>
      <c r="H22" s="118"/>
      <c r="I22" s="121"/>
      <c r="J22" s="121"/>
      <c r="K22" s="121"/>
      <c r="L22" s="28"/>
      <c r="M22" s="29"/>
      <c r="N22" s="29"/>
      <c r="O22" s="29"/>
      <c r="P22" s="29"/>
      <c r="Q22" s="29"/>
    </row>
    <row r="23" spans="1:17" s="27" customFormat="1" ht="31.35" customHeight="1">
      <c r="A23" s="124"/>
      <c r="B23" s="127"/>
      <c r="C23" s="94" t="s">
        <v>82</v>
      </c>
      <c r="D23" s="2">
        <f>E23+F23+G23</f>
        <v>31949.279999999999</v>
      </c>
      <c r="E23" s="7"/>
      <c r="F23" s="81">
        <v>31949.279999999999</v>
      </c>
      <c r="G23" s="9"/>
      <c r="H23" s="118"/>
      <c r="I23" s="121"/>
      <c r="J23" s="121"/>
      <c r="K23" s="121"/>
      <c r="L23" s="28"/>
      <c r="M23" s="29"/>
      <c r="N23" s="29"/>
      <c r="O23" s="29"/>
      <c r="P23" s="29"/>
      <c r="Q23" s="29"/>
    </row>
    <row r="24" spans="1:17" s="27" customFormat="1" ht="31.35" customHeight="1">
      <c r="A24" s="125"/>
      <c r="B24" s="128"/>
      <c r="C24" s="94" t="s">
        <v>111</v>
      </c>
      <c r="D24" s="2">
        <f>E24+F24+G24</f>
        <v>31988.5</v>
      </c>
      <c r="E24" s="7"/>
      <c r="F24" s="81">
        <v>31988.5</v>
      </c>
      <c r="G24" s="9"/>
      <c r="H24" s="119"/>
      <c r="I24" s="122"/>
      <c r="J24" s="122"/>
      <c r="K24" s="122"/>
      <c r="L24" s="28"/>
      <c r="M24" s="29"/>
      <c r="N24" s="29"/>
      <c r="O24" s="29"/>
      <c r="P24" s="29"/>
      <c r="Q24" s="29"/>
    </row>
    <row r="25" spans="1:17" ht="15.75">
      <c r="A25" s="91">
        <v>1</v>
      </c>
      <c r="B25" s="91">
        <v>2</v>
      </c>
      <c r="C25" s="16">
        <v>3</v>
      </c>
      <c r="D25" s="17">
        <v>4</v>
      </c>
      <c r="E25" s="18">
        <v>5</v>
      </c>
      <c r="F25" s="18">
        <v>6</v>
      </c>
      <c r="G25" s="18">
        <v>7</v>
      </c>
      <c r="H25" s="51">
        <v>8</v>
      </c>
      <c r="I25" s="51">
        <v>9</v>
      </c>
      <c r="J25" s="51">
        <v>10</v>
      </c>
      <c r="K25" s="51">
        <v>11</v>
      </c>
      <c r="L25" s="28"/>
      <c r="M25" s="29"/>
      <c r="N25" s="29"/>
      <c r="O25" s="29"/>
      <c r="P25" s="29"/>
      <c r="Q25" s="29"/>
    </row>
    <row r="26" spans="1:17" ht="32.25" customHeight="1">
      <c r="A26" s="123" t="s">
        <v>18</v>
      </c>
      <c r="B26" s="126" t="s">
        <v>102</v>
      </c>
      <c r="C26" s="11" t="s">
        <v>14</v>
      </c>
      <c r="D26" s="2">
        <f t="shared" si="0"/>
        <v>44712.700000000004</v>
      </c>
      <c r="E26" s="7">
        <v>769.8</v>
      </c>
      <c r="F26" s="7">
        <v>43942.9</v>
      </c>
      <c r="G26" s="9"/>
      <c r="H26" s="144">
        <v>467</v>
      </c>
      <c r="I26" s="147" t="s">
        <v>119</v>
      </c>
      <c r="J26" s="147" t="s">
        <v>99</v>
      </c>
      <c r="K26" s="120"/>
      <c r="L26" s="28"/>
      <c r="M26" s="29"/>
      <c r="N26" s="29"/>
      <c r="O26" s="29"/>
      <c r="P26" s="29"/>
      <c r="Q26" s="29"/>
    </row>
    <row r="27" spans="1:17" ht="32.25" customHeight="1">
      <c r="A27" s="124"/>
      <c r="B27" s="127"/>
      <c r="C27" s="11" t="s">
        <v>15</v>
      </c>
      <c r="D27" s="2">
        <f t="shared" si="0"/>
        <v>44608.13</v>
      </c>
      <c r="E27" s="7">
        <v>551.03</v>
      </c>
      <c r="F27" s="7">
        <v>44057.1</v>
      </c>
      <c r="G27" s="9"/>
      <c r="H27" s="145"/>
      <c r="I27" s="148"/>
      <c r="J27" s="148"/>
      <c r="K27" s="121"/>
      <c r="L27" s="28"/>
      <c r="M27" s="29"/>
      <c r="N27" s="29"/>
      <c r="O27" s="29"/>
      <c r="P27" s="29"/>
      <c r="Q27" s="29"/>
    </row>
    <row r="28" spans="1:17" ht="32.25" customHeight="1">
      <c r="A28" s="124"/>
      <c r="B28" s="127"/>
      <c r="C28" s="11" t="s">
        <v>16</v>
      </c>
      <c r="D28" s="2">
        <f t="shared" si="0"/>
        <v>44707.99</v>
      </c>
      <c r="E28" s="7"/>
      <c r="F28" s="115">
        <v>44707.99</v>
      </c>
      <c r="G28" s="9"/>
      <c r="H28" s="145"/>
      <c r="I28" s="148"/>
      <c r="J28" s="148"/>
      <c r="K28" s="121"/>
      <c r="L28" s="28"/>
      <c r="M28" s="29"/>
      <c r="N28" s="29"/>
      <c r="O28" s="29"/>
      <c r="P28" s="29"/>
      <c r="Q28" s="29"/>
    </row>
    <row r="29" spans="1:17" s="27" customFormat="1" ht="32.25" customHeight="1">
      <c r="A29" s="124"/>
      <c r="B29" s="127"/>
      <c r="C29" s="11" t="s">
        <v>17</v>
      </c>
      <c r="D29" s="2">
        <f t="shared" si="0"/>
        <v>47495.9</v>
      </c>
      <c r="E29" s="7"/>
      <c r="F29" s="82">
        <v>47495.9</v>
      </c>
      <c r="G29" s="9"/>
      <c r="H29" s="145"/>
      <c r="I29" s="148"/>
      <c r="J29" s="148"/>
      <c r="K29" s="121"/>
      <c r="L29" s="28"/>
      <c r="M29" s="29"/>
      <c r="N29" s="29"/>
      <c r="O29" s="29"/>
      <c r="P29" s="29"/>
      <c r="Q29" s="29"/>
    </row>
    <row r="30" spans="1:17" s="27" customFormat="1" ht="32.25" customHeight="1">
      <c r="A30" s="124"/>
      <c r="B30" s="127"/>
      <c r="C30" s="11" t="s">
        <v>82</v>
      </c>
      <c r="D30" s="2">
        <f t="shared" si="0"/>
        <v>42991.46</v>
      </c>
      <c r="E30" s="7"/>
      <c r="F30" s="82">
        <v>42991.46</v>
      </c>
      <c r="G30" s="9"/>
      <c r="H30" s="145"/>
      <c r="I30" s="148"/>
      <c r="J30" s="148"/>
      <c r="K30" s="121"/>
      <c r="L30" s="28"/>
      <c r="M30" s="29"/>
      <c r="N30" s="29"/>
      <c r="O30" s="29"/>
      <c r="P30" s="29"/>
      <c r="Q30" s="29"/>
    </row>
    <row r="31" spans="1:17" s="27" customFormat="1" ht="32.25" customHeight="1">
      <c r="A31" s="125"/>
      <c r="B31" s="128"/>
      <c r="C31" s="11" t="s">
        <v>111</v>
      </c>
      <c r="D31" s="2">
        <f t="shared" si="0"/>
        <v>43028.52</v>
      </c>
      <c r="E31" s="7"/>
      <c r="F31" s="82">
        <v>43028.52</v>
      </c>
      <c r="G31" s="9"/>
      <c r="H31" s="146"/>
      <c r="I31" s="149"/>
      <c r="J31" s="149"/>
      <c r="K31" s="122"/>
      <c r="L31" s="28"/>
      <c r="M31" s="29"/>
      <c r="N31" s="29"/>
      <c r="O31" s="29"/>
      <c r="P31" s="29"/>
      <c r="Q31" s="29"/>
    </row>
    <row r="32" spans="1:17" ht="27.6" customHeight="1">
      <c r="A32" s="123" t="s">
        <v>19</v>
      </c>
      <c r="B32" s="126" t="s">
        <v>20</v>
      </c>
      <c r="C32" s="11" t="s">
        <v>14</v>
      </c>
      <c r="D32" s="2">
        <f t="shared" si="0"/>
        <v>9880.9</v>
      </c>
      <c r="E32" s="7">
        <v>176</v>
      </c>
      <c r="F32" s="3">
        <v>8919.1</v>
      </c>
      <c r="G32" s="7">
        <v>785.8</v>
      </c>
      <c r="H32" s="117">
        <v>467</v>
      </c>
      <c r="I32" s="120" t="s">
        <v>115</v>
      </c>
      <c r="J32" s="120">
        <v>241</v>
      </c>
      <c r="K32" s="120"/>
      <c r="L32" s="28"/>
      <c r="M32" s="29"/>
      <c r="N32" s="29"/>
      <c r="O32" s="29"/>
      <c r="P32" s="29"/>
      <c r="Q32" s="29"/>
    </row>
    <row r="33" spans="1:17" ht="27.6" customHeight="1">
      <c r="A33" s="124"/>
      <c r="B33" s="127"/>
      <c r="C33" s="11" t="s">
        <v>15</v>
      </c>
      <c r="D33" s="2">
        <f t="shared" si="0"/>
        <v>10234.649999999998</v>
      </c>
      <c r="E33" s="7">
        <v>127.05</v>
      </c>
      <c r="F33" s="3">
        <v>9311.7999999999993</v>
      </c>
      <c r="G33" s="7">
        <v>795.8</v>
      </c>
      <c r="H33" s="118"/>
      <c r="I33" s="121"/>
      <c r="J33" s="121"/>
      <c r="K33" s="121"/>
      <c r="L33" s="28"/>
      <c r="M33" s="29"/>
      <c r="N33" s="29"/>
      <c r="O33" s="29"/>
      <c r="P33" s="29"/>
      <c r="Q33" s="29"/>
    </row>
    <row r="34" spans="1:17" ht="27.6" customHeight="1">
      <c r="A34" s="124"/>
      <c r="B34" s="127"/>
      <c r="C34" s="11" t="s">
        <v>16</v>
      </c>
      <c r="D34" s="2">
        <f t="shared" si="0"/>
        <v>11232.48</v>
      </c>
      <c r="E34" s="7"/>
      <c r="F34" s="114">
        <v>10519.23</v>
      </c>
      <c r="G34" s="7">
        <v>713.25</v>
      </c>
      <c r="H34" s="118"/>
      <c r="I34" s="121"/>
      <c r="J34" s="121"/>
      <c r="K34" s="121"/>
      <c r="L34" s="28"/>
      <c r="M34" s="29"/>
      <c r="N34" s="29"/>
      <c r="O34" s="29"/>
      <c r="P34" s="29"/>
      <c r="Q34" s="29"/>
    </row>
    <row r="35" spans="1:17" s="27" customFormat="1" ht="27.6" customHeight="1">
      <c r="A35" s="124"/>
      <c r="B35" s="127"/>
      <c r="C35" s="11" t="s">
        <v>17</v>
      </c>
      <c r="D35" s="2">
        <f t="shared" si="0"/>
        <v>11521.9</v>
      </c>
      <c r="E35" s="7"/>
      <c r="F35" s="81">
        <v>10705.9</v>
      </c>
      <c r="G35" s="7">
        <v>816</v>
      </c>
      <c r="H35" s="118"/>
      <c r="I35" s="121"/>
      <c r="J35" s="121"/>
      <c r="K35" s="121"/>
      <c r="L35" s="28"/>
      <c r="M35" s="29"/>
      <c r="N35" s="29"/>
      <c r="O35" s="29"/>
      <c r="P35" s="29"/>
      <c r="Q35" s="29"/>
    </row>
    <row r="36" spans="1:17" s="27" customFormat="1" ht="27.6" customHeight="1">
      <c r="A36" s="124"/>
      <c r="B36" s="127"/>
      <c r="C36" s="11" t="s">
        <v>82</v>
      </c>
      <c r="D36" s="2">
        <f t="shared" si="0"/>
        <v>11553.91</v>
      </c>
      <c r="E36" s="7"/>
      <c r="F36" s="81">
        <v>10727.91</v>
      </c>
      <c r="G36" s="7">
        <v>826</v>
      </c>
      <c r="H36" s="118"/>
      <c r="I36" s="121"/>
      <c r="J36" s="121"/>
      <c r="K36" s="121"/>
      <c r="L36" s="28"/>
      <c r="M36" s="29"/>
      <c r="N36" s="29"/>
      <c r="O36" s="29"/>
      <c r="P36" s="29"/>
      <c r="Q36" s="29"/>
    </row>
    <row r="37" spans="1:17" s="27" customFormat="1" ht="27.6" customHeight="1">
      <c r="A37" s="125"/>
      <c r="B37" s="128"/>
      <c r="C37" s="11" t="s">
        <v>111</v>
      </c>
      <c r="D37" s="2">
        <f t="shared" si="0"/>
        <v>11574.97</v>
      </c>
      <c r="E37" s="7"/>
      <c r="F37" s="81">
        <v>10748.97</v>
      </c>
      <c r="G37" s="7">
        <v>826</v>
      </c>
      <c r="H37" s="119"/>
      <c r="I37" s="122"/>
      <c r="J37" s="122"/>
      <c r="K37" s="122"/>
      <c r="L37" s="28"/>
      <c r="M37" s="29"/>
      <c r="N37" s="29"/>
      <c r="O37" s="29"/>
      <c r="P37" s="29"/>
      <c r="Q37" s="29"/>
    </row>
    <row r="38" spans="1:17" ht="25.5" customHeight="1">
      <c r="A38" s="123" t="s">
        <v>21</v>
      </c>
      <c r="B38" s="126" t="s">
        <v>22</v>
      </c>
      <c r="C38" s="11" t="s">
        <v>14</v>
      </c>
      <c r="D38" s="2">
        <f t="shared" si="0"/>
        <v>23040.2</v>
      </c>
      <c r="E38" s="7"/>
      <c r="F38" s="7">
        <v>23040.2</v>
      </c>
      <c r="G38" s="9"/>
      <c r="H38" s="117">
        <v>467</v>
      </c>
      <c r="I38" s="120" t="s">
        <v>118</v>
      </c>
      <c r="J38" s="120" t="s">
        <v>100</v>
      </c>
      <c r="K38" s="120"/>
      <c r="L38" s="28"/>
      <c r="M38" s="29"/>
      <c r="N38" s="29"/>
      <c r="O38" s="29"/>
      <c r="P38" s="29"/>
      <c r="Q38" s="29"/>
    </row>
    <row r="39" spans="1:17" ht="25.5" customHeight="1">
      <c r="A39" s="124"/>
      <c r="B39" s="127"/>
      <c r="C39" s="11" t="s">
        <v>15</v>
      </c>
      <c r="D39" s="2">
        <f t="shared" si="0"/>
        <v>24164.11</v>
      </c>
      <c r="E39" s="7">
        <v>301.56</v>
      </c>
      <c r="F39" s="7">
        <v>23862.55</v>
      </c>
      <c r="G39" s="9"/>
      <c r="H39" s="118"/>
      <c r="I39" s="121"/>
      <c r="J39" s="121"/>
      <c r="K39" s="121"/>
      <c r="L39" s="28"/>
      <c r="M39" s="29"/>
      <c r="N39" s="29"/>
      <c r="O39" s="29"/>
      <c r="P39" s="29"/>
      <c r="Q39" s="29"/>
    </row>
    <row r="40" spans="1:17" ht="25.5" customHeight="1">
      <c r="A40" s="124"/>
      <c r="B40" s="127"/>
      <c r="C40" s="11" t="s">
        <v>16</v>
      </c>
      <c r="D40" s="2">
        <f t="shared" si="0"/>
        <v>25290.69</v>
      </c>
      <c r="E40" s="7"/>
      <c r="F40" s="115">
        <v>25290.69</v>
      </c>
      <c r="G40" s="9"/>
      <c r="H40" s="118"/>
      <c r="I40" s="121"/>
      <c r="J40" s="121"/>
      <c r="K40" s="121"/>
      <c r="L40" s="28"/>
      <c r="M40" s="29"/>
      <c r="N40" s="29"/>
      <c r="O40" s="29"/>
      <c r="P40" s="29"/>
      <c r="Q40" s="29"/>
    </row>
    <row r="41" spans="1:17" s="27" customFormat="1" ht="25.5" customHeight="1">
      <c r="A41" s="124"/>
      <c r="B41" s="127"/>
      <c r="C41" s="11" t="s">
        <v>17</v>
      </c>
      <c r="D41" s="2">
        <f t="shared" si="0"/>
        <v>25187.33</v>
      </c>
      <c r="E41" s="7"/>
      <c r="F41" s="82">
        <v>25187.33</v>
      </c>
      <c r="G41" s="9"/>
      <c r="H41" s="118"/>
      <c r="I41" s="121"/>
      <c r="J41" s="121"/>
      <c r="K41" s="121"/>
      <c r="L41" s="28"/>
      <c r="M41" s="29"/>
      <c r="N41" s="29"/>
      <c r="O41" s="29"/>
      <c r="P41" s="29"/>
      <c r="Q41" s="29"/>
    </row>
    <row r="42" spans="1:17" s="27" customFormat="1" ht="25.5" customHeight="1">
      <c r="A42" s="124"/>
      <c r="B42" s="127"/>
      <c r="C42" s="11" t="s">
        <v>82</v>
      </c>
      <c r="D42" s="2">
        <f t="shared" si="0"/>
        <v>25209.4</v>
      </c>
      <c r="E42" s="7"/>
      <c r="F42" s="82">
        <v>25209.4</v>
      </c>
      <c r="G42" s="9"/>
      <c r="H42" s="118"/>
      <c r="I42" s="121"/>
      <c r="J42" s="121"/>
      <c r="K42" s="121"/>
      <c r="L42" s="28"/>
      <c r="M42" s="29"/>
      <c r="N42" s="29"/>
      <c r="O42" s="29"/>
      <c r="P42" s="29"/>
      <c r="Q42" s="29"/>
    </row>
    <row r="43" spans="1:17" s="27" customFormat="1" ht="25.5" customHeight="1">
      <c r="A43" s="125"/>
      <c r="B43" s="128"/>
      <c r="C43" s="11" t="s">
        <v>111</v>
      </c>
      <c r="D43" s="2">
        <f t="shared" si="0"/>
        <v>25230.639999999999</v>
      </c>
      <c r="E43" s="7"/>
      <c r="F43" s="82">
        <v>25230.639999999999</v>
      </c>
      <c r="G43" s="9"/>
      <c r="H43" s="119"/>
      <c r="I43" s="122"/>
      <c r="J43" s="122"/>
      <c r="K43" s="122"/>
      <c r="L43" s="28"/>
      <c r="M43" s="29"/>
      <c r="N43" s="29"/>
      <c r="O43" s="29"/>
      <c r="P43" s="29"/>
      <c r="Q43" s="29"/>
    </row>
    <row r="44" spans="1:17" s="27" customFormat="1" ht="19.5" customHeight="1">
      <c r="A44" s="91">
        <v>1</v>
      </c>
      <c r="B44" s="91">
        <v>2</v>
      </c>
      <c r="C44" s="16">
        <v>3</v>
      </c>
      <c r="D44" s="17">
        <v>4</v>
      </c>
      <c r="E44" s="18">
        <v>5</v>
      </c>
      <c r="F44" s="18">
        <v>6</v>
      </c>
      <c r="G44" s="18">
        <v>7</v>
      </c>
      <c r="H44" s="51">
        <v>8</v>
      </c>
      <c r="I44" s="51">
        <v>9</v>
      </c>
      <c r="J44" s="51">
        <v>10</v>
      </c>
      <c r="K44" s="51">
        <v>11</v>
      </c>
      <c r="L44" s="28"/>
      <c r="M44" s="29"/>
      <c r="N44" s="29"/>
      <c r="O44" s="29"/>
      <c r="P44" s="29"/>
      <c r="Q44" s="29"/>
    </row>
    <row r="45" spans="1:17" ht="21.2" customHeight="1">
      <c r="A45" s="126" t="s">
        <v>23</v>
      </c>
      <c r="B45" s="126" t="s">
        <v>24</v>
      </c>
      <c r="C45" s="11" t="s">
        <v>14</v>
      </c>
      <c r="D45" s="2">
        <f t="shared" si="0"/>
        <v>1209.8</v>
      </c>
      <c r="E45" s="3"/>
      <c r="F45" s="3">
        <v>1209.8</v>
      </c>
      <c r="G45" s="10"/>
      <c r="H45" s="117" t="s">
        <v>124</v>
      </c>
      <c r="I45" s="120" t="s">
        <v>120</v>
      </c>
      <c r="J45" s="120" t="s">
        <v>112</v>
      </c>
      <c r="K45" s="120"/>
      <c r="L45" s="28"/>
      <c r="M45" s="14">
        <f>F51+F57+F63</f>
        <v>1209.8</v>
      </c>
      <c r="N45" s="29"/>
      <c r="O45" s="29"/>
      <c r="P45" s="29"/>
      <c r="Q45" s="29"/>
    </row>
    <row r="46" spans="1:17" ht="21.2" customHeight="1">
      <c r="A46" s="127"/>
      <c r="B46" s="127"/>
      <c r="C46" s="11" t="s">
        <v>15</v>
      </c>
      <c r="D46" s="2">
        <f t="shared" si="0"/>
        <v>1006.78</v>
      </c>
      <c r="E46" s="3"/>
      <c r="F46" s="3">
        <v>1006.78</v>
      </c>
      <c r="G46" s="10"/>
      <c r="H46" s="118"/>
      <c r="I46" s="121"/>
      <c r="J46" s="121"/>
      <c r="K46" s="121"/>
      <c r="L46" s="28"/>
      <c r="M46" s="14">
        <f>F52+F58+F64</f>
        <v>1006.778</v>
      </c>
      <c r="N46" s="29"/>
      <c r="O46" s="29"/>
      <c r="P46" s="29"/>
      <c r="Q46" s="29"/>
    </row>
    <row r="47" spans="1:17" ht="21.2" customHeight="1">
      <c r="A47" s="127"/>
      <c r="B47" s="127"/>
      <c r="C47" s="11" t="s">
        <v>16</v>
      </c>
      <c r="D47" s="2">
        <f t="shared" si="0"/>
        <v>2250.09</v>
      </c>
      <c r="E47" s="3"/>
      <c r="F47" s="114">
        <f>F53+F59+F65+F72+F78</f>
        <v>2250.09</v>
      </c>
      <c r="G47" s="10"/>
      <c r="H47" s="118"/>
      <c r="I47" s="121"/>
      <c r="J47" s="121"/>
      <c r="K47" s="121"/>
      <c r="L47" s="28"/>
      <c r="M47" s="14">
        <f>F53+F59+F65</f>
        <v>1000.94</v>
      </c>
      <c r="N47" s="29"/>
      <c r="O47" s="29"/>
      <c r="P47" s="29"/>
      <c r="Q47" s="29"/>
    </row>
    <row r="48" spans="1:17" s="27" customFormat="1" ht="21.2" customHeight="1">
      <c r="A48" s="127"/>
      <c r="B48" s="127"/>
      <c r="C48" s="11" t="s">
        <v>17</v>
      </c>
      <c r="D48" s="2">
        <f t="shared" si="0"/>
        <v>1654.11</v>
      </c>
      <c r="E48" s="3"/>
      <c r="F48" s="81">
        <f>1573.11+81</f>
        <v>1654.11</v>
      </c>
      <c r="G48" s="10"/>
      <c r="H48" s="118"/>
      <c r="I48" s="121"/>
      <c r="J48" s="121"/>
      <c r="K48" s="121"/>
      <c r="L48" s="28"/>
      <c r="M48" s="14">
        <f>F54+F60+F66</f>
        <v>1573.1100000000001</v>
      </c>
      <c r="N48" s="29"/>
      <c r="O48" s="29"/>
      <c r="P48" s="29"/>
      <c r="Q48" s="29"/>
    </row>
    <row r="49" spans="1:19" s="27" customFormat="1" ht="21.2" customHeight="1">
      <c r="A49" s="127"/>
      <c r="B49" s="127"/>
      <c r="C49" s="11" t="s">
        <v>82</v>
      </c>
      <c r="D49" s="2">
        <f t="shared" si="0"/>
        <v>1654.11</v>
      </c>
      <c r="E49" s="3"/>
      <c r="F49" s="81">
        <f>1573.11+81</f>
        <v>1654.11</v>
      </c>
      <c r="G49" s="10"/>
      <c r="H49" s="118"/>
      <c r="I49" s="121"/>
      <c r="J49" s="121"/>
      <c r="K49" s="121"/>
      <c r="L49" s="28"/>
      <c r="M49" s="14"/>
      <c r="N49" s="29"/>
      <c r="O49" s="29"/>
      <c r="P49" s="29"/>
      <c r="Q49" s="29"/>
      <c r="S49" s="12"/>
    </row>
    <row r="50" spans="1:19" s="27" customFormat="1" ht="21.2" customHeight="1">
      <c r="A50" s="128"/>
      <c r="B50" s="128"/>
      <c r="C50" s="11" t="s">
        <v>111</v>
      </c>
      <c r="D50" s="2">
        <f t="shared" si="0"/>
        <v>1654.11</v>
      </c>
      <c r="E50" s="3"/>
      <c r="F50" s="81">
        <f>1578.11+76</f>
        <v>1654.11</v>
      </c>
      <c r="G50" s="10"/>
      <c r="H50" s="119"/>
      <c r="I50" s="122"/>
      <c r="J50" s="122"/>
      <c r="K50" s="122"/>
      <c r="L50" s="28"/>
      <c r="M50" s="14"/>
      <c r="N50" s="29"/>
      <c r="O50" s="29"/>
      <c r="P50" s="29"/>
      <c r="Q50" s="29"/>
    </row>
    <row r="51" spans="1:19" ht="21.2" customHeight="1">
      <c r="A51" s="123" t="s">
        <v>25</v>
      </c>
      <c r="B51" s="126" t="s">
        <v>26</v>
      </c>
      <c r="C51" s="50" t="s">
        <v>14</v>
      </c>
      <c r="D51" s="2">
        <f t="shared" si="0"/>
        <v>99</v>
      </c>
      <c r="E51" s="7"/>
      <c r="F51" s="3">
        <v>99</v>
      </c>
      <c r="G51" s="9"/>
      <c r="H51" s="117">
        <v>467</v>
      </c>
      <c r="I51" s="120" t="s">
        <v>120</v>
      </c>
      <c r="J51" s="120" t="s">
        <v>98</v>
      </c>
      <c r="K51" s="120"/>
      <c r="L51" s="28"/>
      <c r="M51" s="29"/>
      <c r="N51" s="29"/>
      <c r="O51" s="29"/>
      <c r="P51" s="29"/>
      <c r="Q51" s="29"/>
    </row>
    <row r="52" spans="1:19" ht="21.2" customHeight="1">
      <c r="A52" s="124"/>
      <c r="B52" s="127"/>
      <c r="C52" s="50" t="s">
        <v>15</v>
      </c>
      <c r="D52" s="2">
        <f t="shared" si="0"/>
        <v>230.81299999999999</v>
      </c>
      <c r="E52" s="7"/>
      <c r="F52" s="74">
        <v>230.81299999999999</v>
      </c>
      <c r="G52" s="9"/>
      <c r="H52" s="118"/>
      <c r="I52" s="121"/>
      <c r="J52" s="121"/>
      <c r="K52" s="121"/>
      <c r="L52" s="28"/>
      <c r="M52" s="29"/>
      <c r="N52" s="29"/>
      <c r="O52" s="29"/>
      <c r="P52" s="29"/>
      <c r="Q52" s="29"/>
    </row>
    <row r="53" spans="1:19" ht="21.2" customHeight="1">
      <c r="A53" s="124"/>
      <c r="B53" s="127"/>
      <c r="C53" s="50" t="s">
        <v>16</v>
      </c>
      <c r="D53" s="2">
        <f t="shared" si="0"/>
        <v>237.18</v>
      </c>
      <c r="E53" s="7"/>
      <c r="F53" s="114">
        <v>237.18</v>
      </c>
      <c r="G53" s="9"/>
      <c r="H53" s="118"/>
      <c r="I53" s="121"/>
      <c r="J53" s="121"/>
      <c r="K53" s="121"/>
      <c r="L53" s="28"/>
      <c r="M53" s="29"/>
      <c r="N53" s="29"/>
      <c r="O53" s="29"/>
      <c r="P53" s="29"/>
      <c r="Q53" s="29"/>
    </row>
    <row r="54" spans="1:19" s="27" customFormat="1" ht="21.2" customHeight="1">
      <c r="A54" s="124"/>
      <c r="B54" s="127"/>
      <c r="C54" s="50" t="s">
        <v>17</v>
      </c>
      <c r="D54" s="2">
        <f t="shared" si="0"/>
        <v>49.7</v>
      </c>
      <c r="E54" s="7"/>
      <c r="F54" s="81">
        <v>49.7</v>
      </c>
      <c r="G54" s="9"/>
      <c r="H54" s="118"/>
      <c r="I54" s="121"/>
      <c r="J54" s="121"/>
      <c r="K54" s="121"/>
      <c r="L54" s="28"/>
      <c r="M54" s="29"/>
      <c r="N54" s="29"/>
      <c r="O54" s="29"/>
      <c r="P54" s="29"/>
      <c r="Q54" s="29"/>
    </row>
    <row r="55" spans="1:19" s="27" customFormat="1" ht="21.2" customHeight="1">
      <c r="A55" s="124"/>
      <c r="B55" s="127"/>
      <c r="C55" s="52" t="s">
        <v>82</v>
      </c>
      <c r="D55" s="2">
        <f t="shared" si="0"/>
        <v>49.7</v>
      </c>
      <c r="E55" s="7"/>
      <c r="F55" s="81">
        <v>49.7</v>
      </c>
      <c r="G55" s="9"/>
      <c r="H55" s="118"/>
      <c r="I55" s="121"/>
      <c r="J55" s="121"/>
      <c r="K55" s="121"/>
      <c r="L55" s="28"/>
      <c r="M55" s="29"/>
      <c r="N55" s="29"/>
      <c r="O55" s="29"/>
      <c r="P55" s="29"/>
      <c r="Q55" s="29"/>
    </row>
    <row r="56" spans="1:19" s="27" customFormat="1" ht="21.2" customHeight="1">
      <c r="A56" s="125"/>
      <c r="B56" s="128"/>
      <c r="C56" s="94" t="s">
        <v>111</v>
      </c>
      <c r="D56" s="2">
        <f t="shared" si="0"/>
        <v>49.7</v>
      </c>
      <c r="E56" s="7"/>
      <c r="F56" s="81">
        <v>49.7</v>
      </c>
      <c r="G56" s="9"/>
      <c r="H56" s="119"/>
      <c r="I56" s="122"/>
      <c r="J56" s="122"/>
      <c r="K56" s="122"/>
      <c r="L56" s="28"/>
      <c r="M56" s="29"/>
      <c r="N56" s="29"/>
      <c r="O56" s="29"/>
      <c r="P56" s="29"/>
      <c r="Q56" s="29"/>
    </row>
    <row r="57" spans="1:19" ht="21.2" customHeight="1">
      <c r="A57" s="123" t="s">
        <v>27</v>
      </c>
      <c r="B57" s="126" t="s">
        <v>28</v>
      </c>
      <c r="C57" s="40" t="s">
        <v>14</v>
      </c>
      <c r="D57" s="37">
        <f t="shared" si="0"/>
        <v>550.79999999999995</v>
      </c>
      <c r="E57" s="38"/>
      <c r="F57" s="39">
        <v>550.79999999999995</v>
      </c>
      <c r="G57" s="9"/>
      <c r="H57" s="117">
        <v>467</v>
      </c>
      <c r="I57" s="120" t="s">
        <v>121</v>
      </c>
      <c r="J57" s="120">
        <v>226</v>
      </c>
      <c r="K57" s="120"/>
      <c r="L57" s="28"/>
      <c r="M57" s="29"/>
      <c r="N57" s="29"/>
      <c r="O57" s="29"/>
      <c r="P57" s="29"/>
      <c r="Q57" s="29"/>
    </row>
    <row r="58" spans="1:19" ht="21.2" customHeight="1">
      <c r="A58" s="124"/>
      <c r="B58" s="127"/>
      <c r="C58" s="40" t="s">
        <v>15</v>
      </c>
      <c r="D58" s="37">
        <f t="shared" si="0"/>
        <v>346.262</v>
      </c>
      <c r="E58" s="38"/>
      <c r="F58" s="75">
        <v>346.262</v>
      </c>
      <c r="G58" s="9"/>
      <c r="H58" s="118"/>
      <c r="I58" s="121"/>
      <c r="J58" s="121"/>
      <c r="K58" s="121"/>
      <c r="L58" s="28"/>
      <c r="M58" s="29"/>
      <c r="N58" s="29"/>
      <c r="O58" s="29"/>
      <c r="P58" s="29"/>
      <c r="Q58" s="29"/>
    </row>
    <row r="59" spans="1:19" ht="21.2" customHeight="1">
      <c r="A59" s="124"/>
      <c r="B59" s="127"/>
      <c r="C59" s="40" t="s">
        <v>16</v>
      </c>
      <c r="D59" s="37">
        <f t="shared" si="0"/>
        <v>396.32</v>
      </c>
      <c r="E59" s="38"/>
      <c r="F59" s="116">
        <v>396.32</v>
      </c>
      <c r="G59" s="9"/>
      <c r="H59" s="118"/>
      <c r="I59" s="121"/>
      <c r="J59" s="121"/>
      <c r="K59" s="121"/>
      <c r="L59" s="28"/>
      <c r="M59" s="29"/>
      <c r="N59" s="29"/>
      <c r="O59" s="29"/>
      <c r="P59" s="29"/>
      <c r="Q59" s="29"/>
    </row>
    <row r="60" spans="1:19" s="27" customFormat="1" ht="21.2" customHeight="1">
      <c r="A60" s="124"/>
      <c r="B60" s="127"/>
      <c r="C60" s="40" t="s">
        <v>17</v>
      </c>
      <c r="D60" s="37">
        <f t="shared" si="0"/>
        <v>1195.23</v>
      </c>
      <c r="E60" s="38"/>
      <c r="F60" s="83">
        <v>1195.23</v>
      </c>
      <c r="G60" s="9"/>
      <c r="H60" s="118"/>
      <c r="I60" s="121"/>
      <c r="J60" s="121"/>
      <c r="K60" s="121"/>
      <c r="L60" s="28"/>
      <c r="M60" s="29"/>
      <c r="N60" s="29"/>
      <c r="O60" s="29"/>
      <c r="P60" s="29"/>
      <c r="Q60" s="29"/>
    </row>
    <row r="61" spans="1:19" s="27" customFormat="1" ht="21.2" customHeight="1">
      <c r="A61" s="124"/>
      <c r="B61" s="127"/>
      <c r="C61" s="40" t="s">
        <v>82</v>
      </c>
      <c r="D61" s="37">
        <f t="shared" si="0"/>
        <v>1195.23</v>
      </c>
      <c r="E61" s="38"/>
      <c r="F61" s="83">
        <v>1195.23</v>
      </c>
      <c r="G61" s="9"/>
      <c r="H61" s="118"/>
      <c r="I61" s="121"/>
      <c r="J61" s="121"/>
      <c r="K61" s="121"/>
      <c r="L61" s="28"/>
      <c r="M61" s="29"/>
      <c r="N61" s="29"/>
      <c r="O61" s="29"/>
      <c r="P61" s="29"/>
      <c r="Q61" s="29"/>
    </row>
    <row r="62" spans="1:19" s="27" customFormat="1" ht="21.2" customHeight="1">
      <c r="A62" s="125"/>
      <c r="B62" s="128"/>
      <c r="C62" s="40" t="s">
        <v>111</v>
      </c>
      <c r="D62" s="37">
        <f t="shared" si="0"/>
        <v>1195.23</v>
      </c>
      <c r="E62" s="38"/>
      <c r="F62" s="83">
        <v>1195.23</v>
      </c>
      <c r="G62" s="9"/>
      <c r="H62" s="119"/>
      <c r="I62" s="122"/>
      <c r="J62" s="122"/>
      <c r="K62" s="122"/>
      <c r="L62" s="28"/>
      <c r="M62" s="29"/>
      <c r="N62" s="29"/>
      <c r="O62" s="29"/>
      <c r="P62" s="29"/>
      <c r="Q62" s="29"/>
    </row>
    <row r="63" spans="1:19" ht="21.2" customHeight="1">
      <c r="A63" s="123" t="s">
        <v>29</v>
      </c>
      <c r="B63" s="126" t="s">
        <v>104</v>
      </c>
      <c r="C63" s="50" t="s">
        <v>14</v>
      </c>
      <c r="D63" s="37">
        <f t="shared" si="0"/>
        <v>560</v>
      </c>
      <c r="E63" s="7"/>
      <c r="F63" s="7">
        <v>560</v>
      </c>
      <c r="G63" s="9"/>
      <c r="H63" s="117">
        <v>467</v>
      </c>
      <c r="I63" s="120" t="s">
        <v>121</v>
      </c>
      <c r="J63" s="120" t="s">
        <v>97</v>
      </c>
      <c r="K63" s="120"/>
      <c r="L63" s="28"/>
      <c r="M63" s="29"/>
      <c r="N63" s="29"/>
      <c r="O63" s="29"/>
      <c r="P63" s="29"/>
      <c r="Q63" s="29"/>
    </row>
    <row r="64" spans="1:19" ht="21.2" customHeight="1">
      <c r="A64" s="124"/>
      <c r="B64" s="127"/>
      <c r="C64" s="50" t="s">
        <v>15</v>
      </c>
      <c r="D64" s="37">
        <f t="shared" si="0"/>
        <v>429.70299999999997</v>
      </c>
      <c r="E64" s="7"/>
      <c r="F64" s="76">
        <v>429.70299999999997</v>
      </c>
      <c r="G64" s="9"/>
      <c r="H64" s="118"/>
      <c r="I64" s="121"/>
      <c r="J64" s="121"/>
      <c r="K64" s="121"/>
      <c r="L64" s="28"/>
      <c r="M64" s="29"/>
      <c r="N64" s="29"/>
      <c r="O64" s="29"/>
      <c r="P64" s="29"/>
      <c r="Q64" s="29"/>
    </row>
    <row r="65" spans="1:17" ht="21.2" customHeight="1">
      <c r="A65" s="124"/>
      <c r="B65" s="127"/>
      <c r="C65" s="50" t="s">
        <v>16</v>
      </c>
      <c r="D65" s="2">
        <f>E65+F65+G65</f>
        <v>367.44</v>
      </c>
      <c r="E65" s="7"/>
      <c r="F65" s="115">
        <v>367.44</v>
      </c>
      <c r="G65" s="9"/>
      <c r="H65" s="118"/>
      <c r="I65" s="121"/>
      <c r="J65" s="121"/>
      <c r="K65" s="121"/>
      <c r="L65" s="28"/>
      <c r="M65" s="29"/>
      <c r="N65" s="29"/>
      <c r="O65" s="29"/>
      <c r="P65" s="29"/>
      <c r="Q65" s="29"/>
    </row>
    <row r="66" spans="1:17" s="27" customFormat="1" ht="21.2" customHeight="1">
      <c r="A66" s="124"/>
      <c r="B66" s="127"/>
      <c r="C66" s="50" t="s">
        <v>17</v>
      </c>
      <c r="D66" s="2">
        <f t="shared" si="0"/>
        <v>328.18</v>
      </c>
      <c r="E66" s="7"/>
      <c r="F66" s="82">
        <v>328.18</v>
      </c>
      <c r="G66" s="9"/>
      <c r="H66" s="118"/>
      <c r="I66" s="121"/>
      <c r="J66" s="121"/>
      <c r="K66" s="121"/>
      <c r="L66" s="28"/>
      <c r="M66" s="29"/>
      <c r="N66" s="29"/>
      <c r="O66" s="29"/>
      <c r="P66" s="29"/>
      <c r="Q66" s="29"/>
    </row>
    <row r="67" spans="1:17" s="27" customFormat="1" ht="21.2" customHeight="1">
      <c r="A67" s="124"/>
      <c r="B67" s="127"/>
      <c r="C67" s="52" t="s">
        <v>82</v>
      </c>
      <c r="D67" s="2">
        <f t="shared" si="0"/>
        <v>328.18</v>
      </c>
      <c r="E67" s="7"/>
      <c r="F67" s="82">
        <v>328.18</v>
      </c>
      <c r="G67" s="9"/>
      <c r="H67" s="118"/>
      <c r="I67" s="121"/>
      <c r="J67" s="121"/>
      <c r="K67" s="121"/>
      <c r="L67" s="28"/>
      <c r="M67" s="29"/>
      <c r="N67" s="29"/>
      <c r="O67" s="29"/>
      <c r="P67" s="29"/>
      <c r="Q67" s="29"/>
    </row>
    <row r="68" spans="1:17" s="27" customFormat="1" ht="21" customHeight="1">
      <c r="A68" s="125"/>
      <c r="B68" s="128"/>
      <c r="C68" s="94" t="s">
        <v>111</v>
      </c>
      <c r="D68" s="2">
        <f t="shared" si="0"/>
        <v>333.18</v>
      </c>
      <c r="E68" s="7"/>
      <c r="F68" s="82">
        <v>333.18</v>
      </c>
      <c r="G68" s="9"/>
      <c r="H68" s="119"/>
      <c r="I68" s="122"/>
      <c r="J68" s="122"/>
      <c r="K68" s="122"/>
      <c r="L68" s="28"/>
      <c r="M68" s="29"/>
      <c r="N68" s="29"/>
      <c r="O68" s="29"/>
      <c r="P68" s="29"/>
      <c r="Q68" s="29"/>
    </row>
    <row r="69" spans="1:17" s="27" customFormat="1" ht="16.5" customHeight="1">
      <c r="A69" s="91">
        <v>1</v>
      </c>
      <c r="B69" s="92">
        <v>2</v>
      </c>
      <c r="C69" s="94">
        <v>3</v>
      </c>
      <c r="D69" s="17">
        <v>4</v>
      </c>
      <c r="E69" s="18">
        <v>5</v>
      </c>
      <c r="F69" s="18">
        <v>6</v>
      </c>
      <c r="G69" s="88">
        <v>7</v>
      </c>
      <c r="H69" s="95">
        <v>8</v>
      </c>
      <c r="I69" s="94">
        <v>9</v>
      </c>
      <c r="J69" s="94">
        <v>10</v>
      </c>
      <c r="K69" s="94">
        <v>11</v>
      </c>
      <c r="L69" s="28"/>
      <c r="M69" s="29"/>
      <c r="N69" s="29"/>
      <c r="O69" s="29"/>
      <c r="P69" s="29"/>
      <c r="Q69" s="29"/>
    </row>
    <row r="70" spans="1:17" s="27" customFormat="1" ht="15" customHeight="1">
      <c r="A70" s="123" t="s">
        <v>95</v>
      </c>
      <c r="B70" s="126" t="s">
        <v>96</v>
      </c>
      <c r="C70" s="79" t="s">
        <v>14</v>
      </c>
      <c r="D70" s="2">
        <f t="shared" si="0"/>
        <v>0</v>
      </c>
      <c r="E70" s="7"/>
      <c r="F70" s="7">
        <v>0</v>
      </c>
      <c r="G70" s="9"/>
      <c r="H70" s="117">
        <v>456</v>
      </c>
      <c r="I70" s="120" t="s">
        <v>122</v>
      </c>
      <c r="J70" s="120">
        <v>950</v>
      </c>
      <c r="K70" s="120"/>
      <c r="L70" s="28"/>
      <c r="M70" s="29"/>
      <c r="N70" s="29"/>
      <c r="O70" s="29"/>
      <c r="P70" s="29"/>
      <c r="Q70" s="29"/>
    </row>
    <row r="71" spans="1:17" s="27" customFormat="1" ht="15" customHeight="1">
      <c r="A71" s="124"/>
      <c r="B71" s="127"/>
      <c r="C71" s="79" t="s">
        <v>15</v>
      </c>
      <c r="D71" s="2">
        <f t="shared" si="0"/>
        <v>0</v>
      </c>
      <c r="E71" s="7"/>
      <c r="F71" s="7">
        <v>0</v>
      </c>
      <c r="G71" s="9"/>
      <c r="H71" s="118"/>
      <c r="I71" s="121"/>
      <c r="J71" s="121"/>
      <c r="K71" s="121"/>
      <c r="L71" s="28"/>
      <c r="M71" s="29"/>
      <c r="N71" s="29"/>
      <c r="O71" s="29"/>
      <c r="P71" s="29"/>
      <c r="Q71" s="29"/>
    </row>
    <row r="72" spans="1:17" s="27" customFormat="1" ht="15" customHeight="1">
      <c r="A72" s="124"/>
      <c r="B72" s="127"/>
      <c r="C72" s="79" t="s">
        <v>16</v>
      </c>
      <c r="D72" s="2">
        <f t="shared" si="0"/>
        <v>1213.8800000000001</v>
      </c>
      <c r="E72" s="7"/>
      <c r="F72" s="90">
        <v>1213.8800000000001</v>
      </c>
      <c r="G72" s="9"/>
      <c r="H72" s="118"/>
      <c r="I72" s="121"/>
      <c r="J72" s="121"/>
      <c r="K72" s="121"/>
      <c r="L72" s="28"/>
      <c r="M72" s="29"/>
      <c r="N72" s="29"/>
      <c r="O72" s="29"/>
      <c r="P72" s="29"/>
      <c r="Q72" s="29"/>
    </row>
    <row r="73" spans="1:17" s="27" customFormat="1" ht="15" customHeight="1">
      <c r="A73" s="124"/>
      <c r="B73" s="127"/>
      <c r="C73" s="79" t="s">
        <v>17</v>
      </c>
      <c r="D73" s="2">
        <f t="shared" si="0"/>
        <v>0</v>
      </c>
      <c r="E73" s="7"/>
      <c r="F73" s="7">
        <v>0</v>
      </c>
      <c r="G73" s="9"/>
      <c r="H73" s="118"/>
      <c r="I73" s="121"/>
      <c r="J73" s="121"/>
      <c r="K73" s="121"/>
      <c r="L73" s="28"/>
      <c r="M73" s="29"/>
      <c r="N73" s="29"/>
      <c r="O73" s="29"/>
      <c r="P73" s="29"/>
      <c r="Q73" s="29"/>
    </row>
    <row r="74" spans="1:17" s="27" customFormat="1" ht="15" customHeight="1">
      <c r="A74" s="124"/>
      <c r="B74" s="127"/>
      <c r="C74" s="79" t="s">
        <v>82</v>
      </c>
      <c r="D74" s="2">
        <f t="shared" si="0"/>
        <v>0</v>
      </c>
      <c r="E74" s="7"/>
      <c r="F74" s="7">
        <v>0</v>
      </c>
      <c r="G74" s="9"/>
      <c r="H74" s="118"/>
      <c r="I74" s="121"/>
      <c r="J74" s="121"/>
      <c r="K74" s="121"/>
      <c r="L74" s="28"/>
      <c r="M74" s="29"/>
      <c r="N74" s="29"/>
      <c r="O74" s="29"/>
      <c r="P74" s="29"/>
      <c r="Q74" s="29"/>
    </row>
    <row r="75" spans="1:17" s="27" customFormat="1" ht="15" customHeight="1">
      <c r="A75" s="125"/>
      <c r="B75" s="128"/>
      <c r="C75" s="94" t="s">
        <v>111</v>
      </c>
      <c r="D75" s="2">
        <f t="shared" si="0"/>
        <v>0</v>
      </c>
      <c r="E75" s="7"/>
      <c r="F75" s="7">
        <v>0</v>
      </c>
      <c r="G75" s="9"/>
      <c r="H75" s="119"/>
      <c r="I75" s="122"/>
      <c r="J75" s="122"/>
      <c r="K75" s="122"/>
      <c r="L75" s="28"/>
      <c r="M75" s="29"/>
      <c r="N75" s="29"/>
      <c r="O75" s="29"/>
      <c r="P75" s="29"/>
      <c r="Q75" s="29"/>
    </row>
    <row r="76" spans="1:17" s="27" customFormat="1" ht="21" customHeight="1">
      <c r="A76" s="123" t="s">
        <v>103</v>
      </c>
      <c r="B76" s="126" t="s">
        <v>105</v>
      </c>
      <c r="C76" s="89" t="s">
        <v>14</v>
      </c>
      <c r="D76" s="2">
        <f t="shared" ref="D76:D77" si="1">E76+F76+G76</f>
        <v>0</v>
      </c>
      <c r="E76" s="7"/>
      <c r="F76" s="7">
        <v>0</v>
      </c>
      <c r="G76" s="9"/>
      <c r="H76" s="117">
        <v>467</v>
      </c>
      <c r="I76" s="120" t="s">
        <v>121</v>
      </c>
      <c r="J76" s="120">
        <v>310.346</v>
      </c>
      <c r="K76" s="120"/>
      <c r="L76" s="28"/>
      <c r="M76" s="29"/>
      <c r="N76" s="29"/>
      <c r="O76" s="29"/>
      <c r="P76" s="29"/>
      <c r="Q76" s="29"/>
    </row>
    <row r="77" spans="1:17" s="27" customFormat="1" ht="21" customHeight="1">
      <c r="A77" s="124"/>
      <c r="B77" s="127"/>
      <c r="C77" s="89" t="s">
        <v>15</v>
      </c>
      <c r="D77" s="2">
        <f t="shared" si="1"/>
        <v>0</v>
      </c>
      <c r="E77" s="7"/>
      <c r="F77" s="76">
        <v>0</v>
      </c>
      <c r="G77" s="9"/>
      <c r="H77" s="118"/>
      <c r="I77" s="121"/>
      <c r="J77" s="121"/>
      <c r="K77" s="121"/>
      <c r="L77" s="28"/>
      <c r="M77" s="29"/>
      <c r="N77" s="29"/>
      <c r="O77" s="29"/>
      <c r="P77" s="29"/>
      <c r="Q77" s="29"/>
    </row>
    <row r="78" spans="1:17" s="27" customFormat="1" ht="21" customHeight="1">
      <c r="A78" s="124"/>
      <c r="B78" s="127"/>
      <c r="C78" s="89" t="s">
        <v>16</v>
      </c>
      <c r="D78" s="2">
        <f>E78+F78+G78</f>
        <v>35.270000000000003</v>
      </c>
      <c r="E78" s="7"/>
      <c r="F78" s="115">
        <v>35.270000000000003</v>
      </c>
      <c r="G78" s="9"/>
      <c r="H78" s="118"/>
      <c r="I78" s="121"/>
      <c r="J78" s="121"/>
      <c r="K78" s="121"/>
      <c r="L78" s="28"/>
      <c r="M78" s="29"/>
      <c r="N78" s="29"/>
      <c r="O78" s="29"/>
      <c r="P78" s="29"/>
      <c r="Q78" s="29"/>
    </row>
    <row r="79" spans="1:17" s="27" customFormat="1" ht="21" customHeight="1">
      <c r="A79" s="124"/>
      <c r="B79" s="127"/>
      <c r="C79" s="89" t="s">
        <v>17</v>
      </c>
      <c r="D79" s="2">
        <f t="shared" ref="D79:D81" si="2">E79+F79+G79</f>
        <v>81</v>
      </c>
      <c r="E79" s="7"/>
      <c r="F79" s="82">
        <v>81</v>
      </c>
      <c r="G79" s="9"/>
      <c r="H79" s="118"/>
      <c r="I79" s="121"/>
      <c r="J79" s="121"/>
      <c r="K79" s="121"/>
      <c r="L79" s="28"/>
      <c r="M79" s="29"/>
      <c r="N79" s="29"/>
      <c r="O79" s="29"/>
      <c r="P79" s="29"/>
      <c r="Q79" s="29"/>
    </row>
    <row r="80" spans="1:17" s="27" customFormat="1" ht="21" customHeight="1">
      <c r="A80" s="124"/>
      <c r="B80" s="127"/>
      <c r="C80" s="89" t="s">
        <v>82</v>
      </c>
      <c r="D80" s="2">
        <f t="shared" si="2"/>
        <v>81</v>
      </c>
      <c r="E80" s="7"/>
      <c r="F80" s="82">
        <v>81</v>
      </c>
      <c r="G80" s="9"/>
      <c r="H80" s="118"/>
      <c r="I80" s="121"/>
      <c r="J80" s="121"/>
      <c r="K80" s="121"/>
      <c r="L80" s="28"/>
      <c r="M80" s="29"/>
      <c r="N80" s="29"/>
      <c r="O80" s="29"/>
      <c r="P80" s="29"/>
      <c r="Q80" s="29"/>
    </row>
    <row r="81" spans="1:17" s="27" customFormat="1" ht="21" customHeight="1">
      <c r="A81" s="125"/>
      <c r="B81" s="128"/>
      <c r="C81" s="108" t="s">
        <v>111</v>
      </c>
      <c r="D81" s="110">
        <f t="shared" si="2"/>
        <v>76</v>
      </c>
      <c r="E81" s="111"/>
      <c r="F81" s="113">
        <v>76</v>
      </c>
      <c r="G81" s="112"/>
      <c r="H81" s="119"/>
      <c r="I81" s="122"/>
      <c r="J81" s="122"/>
      <c r="K81" s="122"/>
      <c r="L81" s="28"/>
      <c r="M81" s="29"/>
      <c r="N81" s="29"/>
      <c r="O81" s="29"/>
      <c r="P81" s="29"/>
      <c r="Q81" s="29"/>
    </row>
    <row r="82" spans="1:17" s="27" customFormat="1" ht="19.5" customHeight="1">
      <c r="A82" s="123" t="s">
        <v>91</v>
      </c>
      <c r="B82" s="126" t="s">
        <v>92</v>
      </c>
      <c r="C82" s="109" t="s">
        <v>14</v>
      </c>
      <c r="D82" s="110">
        <f t="shared" si="0"/>
        <v>0</v>
      </c>
      <c r="E82" s="111"/>
      <c r="F82" s="111">
        <v>0</v>
      </c>
      <c r="G82" s="112"/>
      <c r="H82" s="117">
        <v>467</v>
      </c>
      <c r="I82" s="120" t="s">
        <v>123</v>
      </c>
      <c r="J82" s="120" t="s">
        <v>114</v>
      </c>
      <c r="K82" s="120"/>
      <c r="L82" s="28"/>
      <c r="M82" s="29"/>
      <c r="N82" s="29"/>
      <c r="O82" s="29"/>
      <c r="P82" s="29"/>
      <c r="Q82" s="29"/>
    </row>
    <row r="83" spans="1:17" s="27" customFormat="1" ht="19.5" customHeight="1">
      <c r="A83" s="124"/>
      <c r="B83" s="127"/>
      <c r="C83" s="79" t="s">
        <v>15</v>
      </c>
      <c r="D83" s="2">
        <f t="shared" si="0"/>
        <v>0</v>
      </c>
      <c r="E83" s="7"/>
      <c r="F83" s="7">
        <v>0</v>
      </c>
      <c r="G83" s="9"/>
      <c r="H83" s="118"/>
      <c r="I83" s="121"/>
      <c r="J83" s="121"/>
      <c r="K83" s="121"/>
      <c r="L83" s="28"/>
      <c r="M83" s="29"/>
      <c r="N83" s="29"/>
      <c r="O83" s="29"/>
      <c r="P83" s="29"/>
      <c r="Q83" s="29"/>
    </row>
    <row r="84" spans="1:17" s="27" customFormat="1" ht="19.5" customHeight="1">
      <c r="A84" s="124"/>
      <c r="B84" s="127"/>
      <c r="C84" s="79" t="s">
        <v>16</v>
      </c>
      <c r="D84" s="2">
        <f t="shared" si="0"/>
        <v>26882.77</v>
      </c>
      <c r="E84" s="7"/>
      <c r="F84" s="82">
        <v>26882.77</v>
      </c>
      <c r="G84" s="9"/>
      <c r="H84" s="118"/>
      <c r="I84" s="121"/>
      <c r="J84" s="121"/>
      <c r="K84" s="121"/>
      <c r="L84" s="28"/>
      <c r="M84" s="29"/>
      <c r="N84" s="29"/>
      <c r="O84" s="29"/>
      <c r="P84" s="29"/>
      <c r="Q84" s="29"/>
    </row>
    <row r="85" spans="1:17" s="27" customFormat="1" ht="19.5" customHeight="1">
      <c r="A85" s="124"/>
      <c r="B85" s="127"/>
      <c r="C85" s="79" t="s">
        <v>17</v>
      </c>
      <c r="D85" s="2">
        <f t="shared" si="0"/>
        <v>52219.79</v>
      </c>
      <c r="E85" s="7"/>
      <c r="F85" s="7">
        <v>52219.79</v>
      </c>
      <c r="G85" s="9"/>
      <c r="H85" s="118"/>
      <c r="I85" s="121"/>
      <c r="J85" s="121"/>
      <c r="K85" s="121"/>
      <c r="L85" s="28"/>
      <c r="M85" s="29"/>
      <c r="N85" s="29"/>
      <c r="O85" s="29"/>
      <c r="P85" s="29"/>
      <c r="Q85" s="29"/>
    </row>
    <row r="86" spans="1:17" s="27" customFormat="1" ht="19.5" customHeight="1">
      <c r="A86" s="124"/>
      <c r="B86" s="127"/>
      <c r="C86" s="79" t="s">
        <v>82</v>
      </c>
      <c r="D86" s="2">
        <f t="shared" si="0"/>
        <v>48161.26</v>
      </c>
      <c r="E86" s="7"/>
      <c r="F86" s="7">
        <v>48161.26</v>
      </c>
      <c r="G86" s="9"/>
      <c r="H86" s="118"/>
      <c r="I86" s="121"/>
      <c r="J86" s="121"/>
      <c r="K86" s="121"/>
      <c r="L86" s="28"/>
      <c r="M86" s="29"/>
      <c r="N86" s="29"/>
      <c r="O86" s="29"/>
      <c r="P86" s="29"/>
      <c r="Q86" s="29"/>
    </row>
    <row r="87" spans="1:17" s="27" customFormat="1" ht="19.5" customHeight="1">
      <c r="A87" s="125"/>
      <c r="B87" s="128"/>
      <c r="C87" s="94" t="s">
        <v>111</v>
      </c>
      <c r="D87" s="2">
        <f t="shared" si="0"/>
        <v>48318.69</v>
      </c>
      <c r="E87" s="7"/>
      <c r="F87" s="7">
        <v>48318.69</v>
      </c>
      <c r="G87" s="9"/>
      <c r="H87" s="119"/>
      <c r="I87" s="122"/>
      <c r="J87" s="122"/>
      <c r="K87" s="122"/>
      <c r="L87" s="28"/>
      <c r="M87" s="29"/>
      <c r="N87" s="29"/>
      <c r="O87" s="29"/>
      <c r="P87" s="29"/>
      <c r="Q87" s="29"/>
    </row>
    <row r="88" spans="1:17" s="27" customFormat="1" ht="19.5" customHeight="1">
      <c r="A88" s="123" t="s">
        <v>93</v>
      </c>
      <c r="B88" s="126" t="s">
        <v>94</v>
      </c>
      <c r="C88" s="80" t="s">
        <v>14</v>
      </c>
      <c r="D88" s="2">
        <f t="shared" si="0"/>
        <v>0</v>
      </c>
      <c r="E88" s="7"/>
      <c r="F88" s="7">
        <v>0</v>
      </c>
      <c r="G88" s="9"/>
      <c r="H88" s="117">
        <v>467</v>
      </c>
      <c r="I88" s="120" t="s">
        <v>116</v>
      </c>
      <c r="J88" s="120" t="s">
        <v>113</v>
      </c>
      <c r="K88" s="120"/>
      <c r="L88" s="28"/>
      <c r="M88" s="29"/>
      <c r="N88" s="29"/>
      <c r="O88" s="29"/>
      <c r="P88" s="29"/>
      <c r="Q88" s="29"/>
    </row>
    <row r="89" spans="1:17" s="27" customFormat="1" ht="19.5" customHeight="1">
      <c r="A89" s="124"/>
      <c r="B89" s="127"/>
      <c r="C89" s="80" t="s">
        <v>15</v>
      </c>
      <c r="D89" s="2">
        <f t="shared" si="0"/>
        <v>0</v>
      </c>
      <c r="E89" s="7"/>
      <c r="F89" s="7">
        <v>0</v>
      </c>
      <c r="G89" s="9"/>
      <c r="H89" s="118"/>
      <c r="I89" s="121"/>
      <c r="J89" s="121"/>
      <c r="K89" s="121"/>
      <c r="L89" s="28"/>
      <c r="M89" s="29"/>
      <c r="N89" s="29"/>
      <c r="O89" s="29"/>
      <c r="P89" s="29"/>
      <c r="Q89" s="29"/>
    </row>
    <row r="90" spans="1:17" s="27" customFormat="1" ht="19.5" customHeight="1">
      <c r="A90" s="124"/>
      <c r="B90" s="127"/>
      <c r="C90" s="80" t="s">
        <v>16</v>
      </c>
      <c r="D90" s="2">
        <f t="shared" si="0"/>
        <v>6692.57</v>
      </c>
      <c r="E90" s="7"/>
      <c r="F90" s="82">
        <v>6692.57</v>
      </c>
      <c r="G90" s="9"/>
      <c r="H90" s="118"/>
      <c r="I90" s="121"/>
      <c r="J90" s="121"/>
      <c r="K90" s="121"/>
      <c r="L90" s="28"/>
      <c r="M90" s="29"/>
      <c r="N90" s="29"/>
      <c r="O90" s="29"/>
      <c r="P90" s="29"/>
      <c r="Q90" s="29"/>
    </row>
    <row r="91" spans="1:17" s="27" customFormat="1" ht="19.5" customHeight="1">
      <c r="A91" s="124"/>
      <c r="B91" s="127"/>
      <c r="C91" s="80" t="s">
        <v>17</v>
      </c>
      <c r="D91" s="2">
        <f t="shared" si="0"/>
        <v>22797.3</v>
      </c>
      <c r="E91" s="7"/>
      <c r="F91" s="7">
        <v>22797.3</v>
      </c>
      <c r="G91" s="9"/>
      <c r="H91" s="118"/>
      <c r="I91" s="121"/>
      <c r="J91" s="121"/>
      <c r="K91" s="121"/>
      <c r="L91" s="28"/>
      <c r="M91" s="29"/>
      <c r="N91" s="29"/>
      <c r="O91" s="29"/>
      <c r="P91" s="29"/>
      <c r="Q91" s="29"/>
    </row>
    <row r="92" spans="1:17" s="27" customFormat="1" ht="19.5" customHeight="1">
      <c r="A92" s="124"/>
      <c r="B92" s="127"/>
      <c r="C92" s="80" t="s">
        <v>82</v>
      </c>
      <c r="D92" s="2">
        <f t="shared" si="0"/>
        <v>23141.67</v>
      </c>
      <c r="E92" s="7"/>
      <c r="F92" s="7">
        <v>23141.67</v>
      </c>
      <c r="G92" s="9"/>
      <c r="H92" s="118"/>
      <c r="I92" s="121"/>
      <c r="J92" s="121"/>
      <c r="K92" s="121"/>
      <c r="L92" s="28"/>
      <c r="M92" s="29"/>
      <c r="N92" s="29"/>
      <c r="O92" s="29"/>
      <c r="P92" s="29"/>
      <c r="Q92" s="29"/>
    </row>
    <row r="93" spans="1:17" s="27" customFormat="1" ht="19.5" customHeight="1">
      <c r="A93" s="125"/>
      <c r="B93" s="128"/>
      <c r="C93" s="94" t="s">
        <v>111</v>
      </c>
      <c r="D93" s="2">
        <f t="shared" si="0"/>
        <v>23011.67</v>
      </c>
      <c r="E93" s="7"/>
      <c r="F93" s="7">
        <v>23011.67</v>
      </c>
      <c r="G93" s="9"/>
      <c r="H93" s="119"/>
      <c r="I93" s="122"/>
      <c r="J93" s="122"/>
      <c r="K93" s="122"/>
      <c r="L93" s="28"/>
      <c r="M93" s="29"/>
      <c r="N93" s="29"/>
      <c r="O93" s="29"/>
      <c r="P93" s="29"/>
      <c r="Q93" s="29"/>
    </row>
    <row r="94" spans="1:17" s="27" customFormat="1" ht="18" hidden="1" customHeight="1">
      <c r="A94" s="138"/>
      <c r="B94" s="136"/>
      <c r="C94" s="50"/>
      <c r="D94" s="2"/>
      <c r="E94" s="7"/>
      <c r="F94" s="7"/>
      <c r="G94" s="9"/>
      <c r="H94" s="51"/>
      <c r="I94" s="52"/>
      <c r="J94" s="52"/>
      <c r="K94" s="52"/>
      <c r="L94" s="28"/>
      <c r="M94" s="29"/>
      <c r="N94" s="29"/>
      <c r="O94" s="29"/>
      <c r="P94" s="29"/>
      <c r="Q94" s="29"/>
    </row>
    <row r="95" spans="1:17" s="27" customFormat="1" ht="18" hidden="1" customHeight="1">
      <c r="A95" s="139"/>
      <c r="B95" s="141"/>
      <c r="C95" s="50"/>
      <c r="D95" s="2"/>
      <c r="E95" s="7"/>
      <c r="F95" s="7"/>
      <c r="G95" s="9"/>
      <c r="H95" s="51"/>
      <c r="I95" s="52"/>
      <c r="J95" s="52"/>
      <c r="K95" s="52"/>
      <c r="L95" s="28"/>
      <c r="M95" s="29"/>
      <c r="N95" s="29"/>
      <c r="O95" s="29"/>
      <c r="P95" s="29"/>
      <c r="Q95" s="29"/>
    </row>
    <row r="96" spans="1:17" s="27" customFormat="1" ht="18" hidden="1" customHeight="1">
      <c r="A96" s="139"/>
      <c r="B96" s="141"/>
      <c r="C96" s="50"/>
      <c r="D96" s="2"/>
      <c r="E96" s="7"/>
      <c r="F96" s="7"/>
      <c r="G96" s="9"/>
      <c r="H96" s="51"/>
      <c r="I96" s="52"/>
      <c r="J96" s="52"/>
      <c r="K96" s="52"/>
      <c r="L96" s="28"/>
      <c r="M96" s="29"/>
      <c r="N96" s="29"/>
      <c r="O96" s="29"/>
      <c r="P96" s="29"/>
      <c r="Q96" s="29"/>
    </row>
    <row r="97" spans="1:17" s="27" customFormat="1" ht="18" hidden="1" customHeight="1">
      <c r="A97" s="140"/>
      <c r="B97" s="137"/>
      <c r="C97" s="50"/>
      <c r="D97" s="2"/>
      <c r="E97" s="7"/>
      <c r="F97" s="7"/>
      <c r="G97" s="9"/>
      <c r="H97" s="51"/>
      <c r="I97" s="52"/>
      <c r="J97" s="52"/>
      <c r="K97" s="52"/>
      <c r="L97" s="28"/>
      <c r="M97" s="29"/>
      <c r="N97" s="29"/>
      <c r="O97" s="29"/>
      <c r="P97" s="29"/>
      <c r="Q97" s="29"/>
    </row>
    <row r="98" spans="1:17" s="27" customFormat="1" ht="18" hidden="1" customHeight="1">
      <c r="A98" s="100"/>
      <c r="B98" s="101"/>
      <c r="C98" s="50"/>
      <c r="D98" s="2"/>
      <c r="E98" s="7"/>
      <c r="F98" s="7"/>
      <c r="G98" s="9"/>
      <c r="H98" s="51"/>
      <c r="I98" s="52"/>
      <c r="J98" s="52"/>
      <c r="K98" s="52"/>
      <c r="L98" s="28"/>
      <c r="M98" s="29"/>
      <c r="N98" s="29"/>
      <c r="O98" s="29"/>
      <c r="P98" s="29"/>
      <c r="Q98" s="29"/>
    </row>
    <row r="99" spans="1:17" s="27" customFormat="1" ht="18" hidden="1" customHeight="1">
      <c r="A99" s="100"/>
      <c r="B99" s="101"/>
      <c r="C99" s="50"/>
      <c r="D99" s="2"/>
      <c r="E99" s="7"/>
      <c r="F99" s="7"/>
      <c r="G99" s="9"/>
      <c r="H99" s="51"/>
      <c r="I99" s="52"/>
      <c r="J99" s="52"/>
      <c r="K99" s="52"/>
      <c r="L99" s="28"/>
      <c r="M99" s="29"/>
      <c r="N99" s="29"/>
      <c r="O99" s="29"/>
      <c r="P99" s="29"/>
      <c r="Q99" s="29"/>
    </row>
    <row r="100" spans="1:17" s="27" customFormat="1" ht="18" hidden="1" customHeight="1">
      <c r="A100" s="100"/>
      <c r="B100" s="101"/>
      <c r="C100" s="50"/>
      <c r="D100" s="2"/>
      <c r="E100" s="7"/>
      <c r="F100" s="7"/>
      <c r="G100" s="9"/>
      <c r="H100" s="51"/>
      <c r="I100" s="52"/>
      <c r="J100" s="52"/>
      <c r="K100" s="52"/>
      <c r="L100" s="28"/>
      <c r="M100" s="29"/>
      <c r="N100" s="29"/>
      <c r="O100" s="29"/>
      <c r="P100" s="29"/>
      <c r="Q100" s="29"/>
    </row>
    <row r="101" spans="1:17" s="27" customFormat="1" ht="18" hidden="1" customHeight="1">
      <c r="A101" s="100"/>
      <c r="B101" s="101"/>
      <c r="C101" s="50"/>
      <c r="D101" s="2"/>
      <c r="E101" s="7"/>
      <c r="F101" s="7"/>
      <c r="G101" s="9"/>
      <c r="H101" s="51"/>
      <c r="I101" s="52"/>
      <c r="J101" s="52"/>
      <c r="K101" s="52"/>
      <c r="L101" s="28"/>
      <c r="M101" s="29"/>
      <c r="N101" s="29"/>
      <c r="O101" s="29"/>
      <c r="P101" s="29"/>
      <c r="Q101" s="29"/>
    </row>
    <row r="102" spans="1:17" ht="13.5" hidden="1" customHeight="1">
      <c r="A102" s="99"/>
      <c r="B102" s="102" t="s">
        <v>30</v>
      </c>
      <c r="C102" s="50" t="s">
        <v>14</v>
      </c>
      <c r="D102" s="66">
        <f t="shared" ref="D102:D106" si="3">F102+G102+E102</f>
        <v>101890.1</v>
      </c>
      <c r="E102" s="41">
        <f t="shared" ref="E102:G103" si="4">E19+E26+E32+E38+E45</f>
        <v>1319.5</v>
      </c>
      <c r="F102" s="41">
        <f t="shared" si="4"/>
        <v>99784.8</v>
      </c>
      <c r="G102" s="41">
        <f t="shared" si="4"/>
        <v>785.8</v>
      </c>
      <c r="H102" s="117">
        <v>467</v>
      </c>
      <c r="I102" s="36">
        <f>F102</f>
        <v>99784.8</v>
      </c>
      <c r="J102" s="36">
        <f>F102+E102+G102</f>
        <v>101890.1</v>
      </c>
      <c r="K102" s="51"/>
      <c r="L102" s="31">
        <v>101890.1</v>
      </c>
      <c r="M102" s="32" t="s">
        <v>31</v>
      </c>
      <c r="N102" s="129" t="s">
        <v>32</v>
      </c>
      <c r="O102" s="129"/>
      <c r="P102" s="129"/>
      <c r="Q102" s="32"/>
    </row>
    <row r="103" spans="1:17" ht="13.5" hidden="1" customHeight="1">
      <c r="A103" s="99"/>
      <c r="B103" s="102" t="s">
        <v>30</v>
      </c>
      <c r="C103" s="50" t="s">
        <v>15</v>
      </c>
      <c r="D103" s="66">
        <f t="shared" si="3"/>
        <v>104037.56</v>
      </c>
      <c r="E103" s="41">
        <f t="shared" si="4"/>
        <v>1289.1199999999999</v>
      </c>
      <c r="F103" s="41">
        <f t="shared" si="4"/>
        <v>101952.64</v>
      </c>
      <c r="G103" s="41">
        <f t="shared" si="4"/>
        <v>795.8</v>
      </c>
      <c r="H103" s="118"/>
      <c r="I103" s="70"/>
      <c r="J103" s="36">
        <f>I103+E103+G103</f>
        <v>2084.92</v>
      </c>
      <c r="K103" s="51"/>
      <c r="L103" s="33">
        <f>F103-F33</f>
        <v>92640.84</v>
      </c>
      <c r="M103" s="14">
        <f>F20+F27+F39+F46</f>
        <v>92640.84</v>
      </c>
      <c r="N103" s="48">
        <v>92605.5</v>
      </c>
      <c r="O103" s="10">
        <f>F33</f>
        <v>9311.7999999999993</v>
      </c>
      <c r="P103" s="10">
        <f>N103+O103</f>
        <v>101917.3</v>
      </c>
      <c r="Q103" s="29"/>
    </row>
    <row r="104" spans="1:17" ht="13.5" hidden="1" customHeight="1">
      <c r="A104" s="99"/>
      <c r="B104" s="102" t="s">
        <v>30</v>
      </c>
      <c r="C104" s="50" t="s">
        <v>16</v>
      </c>
      <c r="D104" s="66">
        <f t="shared" si="3"/>
        <v>149615</v>
      </c>
      <c r="E104" s="41">
        <f>E21+E28+E34+E40+E47+E84+E90</f>
        <v>0</v>
      </c>
      <c r="F104" s="41">
        <f>F21+F28+F34+F40+F47+F84+F90</f>
        <v>148901.75</v>
      </c>
      <c r="G104" s="41">
        <f>G21+G28+G34+G40+G47+G84+G90</f>
        <v>713.25</v>
      </c>
      <c r="H104" s="118"/>
      <c r="I104" s="70"/>
      <c r="J104" s="36">
        <f t="shared" ref="J104:J105" si="5">I104+E104+G104</f>
        <v>713.25</v>
      </c>
      <c r="K104" s="51"/>
      <c r="L104" s="33">
        <f>F104-F34</f>
        <v>138382.51999999999</v>
      </c>
      <c r="M104" s="14">
        <f>F21+F28+F40+F47</f>
        <v>104807.18</v>
      </c>
      <c r="N104" s="48">
        <v>91776.5</v>
      </c>
      <c r="O104" s="10">
        <f t="shared" ref="O104:O105" si="6">F34</f>
        <v>10519.23</v>
      </c>
      <c r="P104" s="10">
        <f t="shared" ref="P104:P105" si="7">N104+O104</f>
        <v>102295.73</v>
      </c>
      <c r="Q104" s="29"/>
    </row>
    <row r="105" spans="1:17" s="27" customFormat="1" ht="13.5" hidden="1" customHeight="1">
      <c r="A105" s="99"/>
      <c r="B105" s="102" t="s">
        <v>30</v>
      </c>
      <c r="C105" s="50" t="s">
        <v>17</v>
      </c>
      <c r="D105" s="66">
        <f t="shared" si="3"/>
        <v>193295.62999999998</v>
      </c>
      <c r="E105" s="41">
        <f t="shared" ref="E105:E107" si="8">E22+E29+E35+E41+E48</f>
        <v>0</v>
      </c>
      <c r="F105" s="41">
        <f t="shared" ref="F105:G107" si="9">F22+F29+F35+F41+F48+F85+F91</f>
        <v>192479.62999999998</v>
      </c>
      <c r="G105" s="41">
        <f t="shared" si="9"/>
        <v>816</v>
      </c>
      <c r="H105" s="118"/>
      <c r="I105" s="70"/>
      <c r="J105" s="36">
        <f t="shared" si="5"/>
        <v>816</v>
      </c>
      <c r="K105" s="51"/>
      <c r="L105" s="33">
        <f>F105-F35</f>
        <v>181773.72999999998</v>
      </c>
      <c r="M105" s="14">
        <f>F22+F29+F41+F48</f>
        <v>106756.64</v>
      </c>
      <c r="N105" s="48">
        <v>91954.3</v>
      </c>
      <c r="O105" s="10">
        <f t="shared" si="6"/>
        <v>10705.9</v>
      </c>
      <c r="P105" s="10">
        <f t="shared" si="7"/>
        <v>102660.2</v>
      </c>
      <c r="Q105" s="29"/>
    </row>
    <row r="106" spans="1:17" ht="13.5" hidden="1" customHeight="1">
      <c r="A106" s="103"/>
      <c r="B106" s="104" t="s">
        <v>30</v>
      </c>
      <c r="C106" s="64" t="s">
        <v>82</v>
      </c>
      <c r="D106" s="66">
        <f t="shared" si="3"/>
        <v>184661.08999999997</v>
      </c>
      <c r="E106" s="66">
        <f t="shared" si="8"/>
        <v>0</v>
      </c>
      <c r="F106" s="41">
        <f t="shared" si="9"/>
        <v>183835.08999999997</v>
      </c>
      <c r="G106" s="41">
        <f t="shared" si="9"/>
        <v>826</v>
      </c>
      <c r="H106" s="118"/>
      <c r="I106" s="71"/>
      <c r="J106" s="68">
        <f>SUM(J102:J105)</f>
        <v>105504.27</v>
      </c>
      <c r="K106" s="69"/>
      <c r="L106" s="20"/>
      <c r="M106" s="20"/>
      <c r="N106" s="26"/>
      <c r="O106" s="26"/>
      <c r="P106" s="26"/>
      <c r="Q106" s="26"/>
    </row>
    <row r="107" spans="1:17" s="27" customFormat="1" ht="13.5" hidden="1" customHeight="1">
      <c r="A107" s="103"/>
      <c r="B107" s="104" t="s">
        <v>30</v>
      </c>
      <c r="C107" s="93" t="s">
        <v>111</v>
      </c>
      <c r="D107" s="66">
        <f>F107+G107+E107</f>
        <v>184807.09999999998</v>
      </c>
      <c r="E107" s="66">
        <f t="shared" si="8"/>
        <v>0</v>
      </c>
      <c r="F107" s="41">
        <f t="shared" si="9"/>
        <v>183981.09999999998</v>
      </c>
      <c r="G107" s="41">
        <f t="shared" si="9"/>
        <v>826</v>
      </c>
      <c r="H107" s="119"/>
      <c r="I107" s="71"/>
      <c r="J107" s="68"/>
      <c r="K107" s="69"/>
      <c r="L107" s="20"/>
      <c r="M107" s="20"/>
      <c r="N107" s="26"/>
      <c r="O107" s="26"/>
      <c r="P107" s="26"/>
      <c r="Q107" s="26"/>
    </row>
    <row r="108" spans="1:17" s="27" customFormat="1" ht="18" hidden="1" customHeight="1">
      <c r="A108" s="99"/>
      <c r="B108" s="102" t="s">
        <v>90</v>
      </c>
      <c r="C108" s="65"/>
      <c r="D108" s="41">
        <f>SUM(D102:D107)</f>
        <v>918306.48</v>
      </c>
      <c r="E108" s="41">
        <f>SUM(E102:E107)</f>
        <v>2608.62</v>
      </c>
      <c r="F108" s="41">
        <f t="shared" ref="F108" si="10">SUM(F102:F107)</f>
        <v>910935.00999999989</v>
      </c>
      <c r="G108" s="41">
        <f t="shared" ref="G108" si="11">SUM(G102:G107)</f>
        <v>4762.8500000000004</v>
      </c>
      <c r="H108" s="67"/>
      <c r="I108" s="72"/>
      <c r="J108" s="68"/>
      <c r="K108" s="69"/>
      <c r="L108" s="20"/>
      <c r="M108" s="20"/>
      <c r="N108" s="26"/>
      <c r="O108" s="26"/>
      <c r="P108" s="26"/>
      <c r="Q108" s="26"/>
    </row>
    <row r="109" spans="1:17" s="27" customFormat="1" ht="15" customHeight="1">
      <c r="A109" s="105"/>
      <c r="B109" s="106"/>
      <c r="C109" s="61"/>
      <c r="D109" s="62"/>
      <c r="E109" s="62"/>
      <c r="F109" s="62"/>
      <c r="G109" s="62"/>
      <c r="H109" s="34"/>
      <c r="I109" s="73"/>
      <c r="J109" s="35"/>
      <c r="K109" s="6"/>
      <c r="L109" s="20"/>
      <c r="M109" s="20"/>
      <c r="N109" s="26"/>
      <c r="O109" s="26"/>
      <c r="P109" s="26"/>
      <c r="Q109" s="26"/>
    </row>
    <row r="110" spans="1:17" s="27" customFormat="1" ht="12.75" customHeight="1">
      <c r="A110" s="142"/>
      <c r="B110" s="142"/>
      <c r="C110" s="142"/>
      <c r="D110" s="142"/>
      <c r="E110" s="62"/>
      <c r="F110" s="84">
        <f>F78+F84+F90</f>
        <v>33610.61</v>
      </c>
      <c r="G110" s="62"/>
      <c r="H110" s="34"/>
      <c r="I110" s="73"/>
      <c r="J110" s="35"/>
      <c r="K110" s="6"/>
      <c r="L110" s="20"/>
      <c r="M110" s="20"/>
      <c r="N110" s="26"/>
      <c r="O110" s="26"/>
      <c r="P110" s="26"/>
      <c r="Q110" s="26"/>
    </row>
    <row r="111" spans="1:17" ht="17.25" customHeight="1">
      <c r="A111" s="77" t="s">
        <v>106</v>
      </c>
      <c r="B111" s="77"/>
      <c r="C111" s="77"/>
      <c r="D111" s="77"/>
      <c r="E111" s="43"/>
      <c r="F111" s="85">
        <f>F53+F59+F65</f>
        <v>1000.94</v>
      </c>
      <c r="G111" s="44"/>
      <c r="H111" s="45"/>
      <c r="I111" s="45"/>
      <c r="J111" s="45"/>
      <c r="K111" s="45"/>
      <c r="L111" s="20"/>
      <c r="M111" s="20"/>
      <c r="N111" s="20"/>
      <c r="O111" s="20"/>
      <c r="P111" s="20"/>
    </row>
    <row r="112" spans="1:17" ht="17.25" customHeight="1">
      <c r="A112" s="77" t="s">
        <v>107</v>
      </c>
      <c r="B112" s="77"/>
      <c r="C112" s="77"/>
      <c r="D112" s="77"/>
      <c r="E112" s="42"/>
      <c r="F112" s="44"/>
      <c r="G112" s="44"/>
      <c r="H112" s="46"/>
      <c r="I112" s="45"/>
      <c r="J112" s="45"/>
      <c r="K112" s="78" t="s">
        <v>108</v>
      </c>
      <c r="L112" s="19"/>
      <c r="M112" s="19"/>
      <c r="N112" s="19"/>
      <c r="O112" s="19"/>
      <c r="P112" s="26"/>
      <c r="Q112" s="26"/>
    </row>
    <row r="113" spans="1:17">
      <c r="A113" s="107"/>
      <c r="B113" s="107"/>
      <c r="C113" s="26"/>
      <c r="D113" s="15"/>
      <c r="E113" s="15"/>
      <c r="F113" s="15"/>
      <c r="G113" s="15"/>
      <c r="H113" s="26"/>
      <c r="I113" s="26"/>
      <c r="J113" s="26"/>
      <c r="K113" s="26"/>
      <c r="L113" s="26"/>
      <c r="M113" s="26"/>
      <c r="N113" s="26"/>
      <c r="O113" s="26"/>
      <c r="P113" s="26"/>
      <c r="Q113" s="26"/>
    </row>
  </sheetData>
  <mergeCells count="98">
    <mergeCell ref="G1:K1"/>
    <mergeCell ref="G3:K3"/>
    <mergeCell ref="G4:K4"/>
    <mergeCell ref="I5:J5"/>
    <mergeCell ref="A13:K13"/>
    <mergeCell ref="H2:I2"/>
    <mergeCell ref="J2:K2"/>
    <mergeCell ref="A94:A97"/>
    <mergeCell ref="B94:B97"/>
    <mergeCell ref="A110:D110"/>
    <mergeCell ref="G9:K9"/>
    <mergeCell ref="H70:H75"/>
    <mergeCell ref="A70:A75"/>
    <mergeCell ref="B70:B75"/>
    <mergeCell ref="A76:A81"/>
    <mergeCell ref="B76:B81"/>
    <mergeCell ref="B19:B24"/>
    <mergeCell ref="H26:H31"/>
    <mergeCell ref="J26:J31"/>
    <mergeCell ref="K26:K31"/>
    <mergeCell ref="B26:B31"/>
    <mergeCell ref="A14:K14"/>
    <mergeCell ref="I88:I93"/>
    <mergeCell ref="L2:N2"/>
    <mergeCell ref="K5:L5"/>
    <mergeCell ref="M5:N5"/>
    <mergeCell ref="I16:I17"/>
    <mergeCell ref="J16:J17"/>
    <mergeCell ref="K16:K17"/>
    <mergeCell ref="A12:K12"/>
    <mergeCell ref="D16:G16"/>
    <mergeCell ref="A16:A17"/>
    <mergeCell ref="C16:C17"/>
    <mergeCell ref="B16:B17"/>
    <mergeCell ref="H16:H17"/>
    <mergeCell ref="K19:K24"/>
    <mergeCell ref="H32:H37"/>
    <mergeCell ref="I32:I37"/>
    <mergeCell ref="J32:J37"/>
    <mergeCell ref="K32:K37"/>
    <mergeCell ref="H19:H24"/>
    <mergeCell ref="J19:J24"/>
    <mergeCell ref="I19:I24"/>
    <mergeCell ref="I26:I31"/>
    <mergeCell ref="K38:K43"/>
    <mergeCell ref="N102:P102"/>
    <mergeCell ref="K45:K50"/>
    <mergeCell ref="J76:J81"/>
    <mergeCell ref="K76:K81"/>
    <mergeCell ref="J82:J87"/>
    <mergeCell ref="H102:H107"/>
    <mergeCell ref="J70:J75"/>
    <mergeCell ref="K70:K75"/>
    <mergeCell ref="J88:J93"/>
    <mergeCell ref="K88:K93"/>
    <mergeCell ref="K82:K87"/>
    <mergeCell ref="H76:H81"/>
    <mergeCell ref="I70:I75"/>
    <mergeCell ref="I76:I81"/>
    <mergeCell ref="I82:I87"/>
    <mergeCell ref="A45:A50"/>
    <mergeCell ref="B45:B50"/>
    <mergeCell ref="H45:H50"/>
    <mergeCell ref="J45:J50"/>
    <mergeCell ref="B32:B37"/>
    <mergeCell ref="A32:A37"/>
    <mergeCell ref="J38:J43"/>
    <mergeCell ref="I38:I43"/>
    <mergeCell ref="I45:I50"/>
    <mergeCell ref="A26:A31"/>
    <mergeCell ref="A19:A24"/>
    <mergeCell ref="A38:A43"/>
    <mergeCell ref="B38:B43"/>
    <mergeCell ref="H38:H43"/>
    <mergeCell ref="A82:A87"/>
    <mergeCell ref="B82:B87"/>
    <mergeCell ref="A88:A93"/>
    <mergeCell ref="B88:B93"/>
    <mergeCell ref="H88:H93"/>
    <mergeCell ref="H82:H87"/>
    <mergeCell ref="A51:A56"/>
    <mergeCell ref="B51:B56"/>
    <mergeCell ref="A57:A62"/>
    <mergeCell ref="B57:B62"/>
    <mergeCell ref="B63:B68"/>
    <mergeCell ref="A63:A68"/>
    <mergeCell ref="H51:H56"/>
    <mergeCell ref="J51:J56"/>
    <mergeCell ref="K51:K56"/>
    <mergeCell ref="H63:H68"/>
    <mergeCell ref="J63:J68"/>
    <mergeCell ref="K63:K68"/>
    <mergeCell ref="H57:H62"/>
    <mergeCell ref="J57:J62"/>
    <mergeCell ref="K57:K62"/>
    <mergeCell ref="I51:I56"/>
    <mergeCell ref="I57:I62"/>
    <mergeCell ref="I63:I68"/>
  </mergeCells>
  <pageMargins left="0.78740157480314965" right="0.78740157480314965" top="1.1811023622047245" bottom="0.78740157480314965" header="0.31496062992125984" footer="0.31496062992125984"/>
  <pageSetup paperSize="9" scale="88" fitToHeight="10" orientation="landscape" horizontalDpi="180" verticalDpi="18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4"/>
  <sheetViews>
    <sheetView topLeftCell="A5" workbookViewId="0">
      <selection activeCell="F14" sqref="F14"/>
    </sheetView>
  </sheetViews>
  <sheetFormatPr defaultRowHeight="15"/>
  <cols>
    <col min="1" max="5" width="9.140625" style="21"/>
    <col min="6" max="6" width="41.42578125" style="21" customWidth="1"/>
    <col min="7" max="7" width="32.140625" style="21" customWidth="1"/>
    <col min="8" max="16384" width="9.140625" style="21"/>
  </cols>
  <sheetData>
    <row r="1" spans="1:7">
      <c r="A1" s="47"/>
      <c r="B1" s="47"/>
      <c r="C1" s="47"/>
      <c r="D1" s="47"/>
      <c r="E1" s="47"/>
      <c r="F1" s="47"/>
      <c r="G1" s="47" t="s">
        <v>33</v>
      </c>
    </row>
    <row r="2" spans="1:7" ht="30">
      <c r="A2" s="47"/>
      <c r="B2" s="47"/>
      <c r="C2" s="47"/>
      <c r="D2" s="47"/>
      <c r="E2" s="47"/>
      <c r="F2" s="47"/>
      <c r="G2" s="47" t="s">
        <v>34</v>
      </c>
    </row>
    <row r="3" spans="1:7">
      <c r="A3" s="47"/>
      <c r="B3" s="47"/>
      <c r="C3" s="47"/>
      <c r="D3" s="47"/>
      <c r="E3" s="47"/>
      <c r="F3" s="47"/>
      <c r="G3" s="47" t="s">
        <v>35</v>
      </c>
    </row>
    <row r="4" spans="1:7">
      <c r="A4" s="47"/>
      <c r="B4" s="47"/>
      <c r="C4" s="47"/>
      <c r="D4" s="47"/>
      <c r="E4" s="47"/>
      <c r="F4" s="47"/>
      <c r="G4" s="47"/>
    </row>
    <row r="5" spans="1:7">
      <c r="A5" s="47"/>
      <c r="B5" s="47"/>
      <c r="C5" s="47"/>
      <c r="D5" s="47"/>
      <c r="E5" s="47"/>
      <c r="F5" s="47"/>
      <c r="G5" s="47" t="s">
        <v>36</v>
      </c>
    </row>
    <row r="6" spans="1:7" ht="30">
      <c r="A6" s="47"/>
      <c r="B6" s="47"/>
      <c r="C6" s="47"/>
      <c r="D6" s="47"/>
      <c r="E6" s="47"/>
      <c r="F6" s="47"/>
      <c r="G6" s="47" t="s">
        <v>34</v>
      </c>
    </row>
    <row r="7" spans="1:7">
      <c r="A7" s="47"/>
      <c r="B7" s="47"/>
      <c r="C7" s="47"/>
      <c r="D7" s="47"/>
      <c r="E7" s="47"/>
      <c r="F7" s="47"/>
      <c r="G7" s="47" t="s">
        <v>37</v>
      </c>
    </row>
    <row r="8" spans="1:7">
      <c r="A8" s="47"/>
      <c r="B8" s="47"/>
      <c r="C8" s="47"/>
      <c r="D8" s="47"/>
      <c r="E8" s="47"/>
      <c r="F8" s="47"/>
      <c r="G8" s="47" t="s">
        <v>38</v>
      </c>
    </row>
    <row r="9" spans="1:7">
      <c r="A9" s="47"/>
      <c r="B9" s="47"/>
      <c r="C9" s="47"/>
      <c r="D9" s="47"/>
      <c r="E9" s="47"/>
      <c r="F9" s="47"/>
      <c r="G9" s="47"/>
    </row>
    <row r="10" spans="1:7" ht="49.5" customHeight="1">
      <c r="A10" s="151" t="s">
        <v>39</v>
      </c>
      <c r="B10" s="151"/>
      <c r="C10" s="151"/>
      <c r="D10" s="151"/>
      <c r="E10" s="151"/>
      <c r="F10" s="151"/>
      <c r="G10" s="151"/>
    </row>
    <row r="11" spans="1:7" ht="19.5" customHeight="1">
      <c r="A11" s="4"/>
      <c r="B11" s="4"/>
      <c r="C11" s="4"/>
      <c r="D11" s="4"/>
      <c r="E11" s="4"/>
      <c r="F11" s="4"/>
      <c r="G11" s="4"/>
    </row>
    <row r="12" spans="1:7" ht="49.5" customHeight="1">
      <c r="A12" s="1" t="s">
        <v>40</v>
      </c>
      <c r="B12" s="1" t="s">
        <v>41</v>
      </c>
      <c r="C12" s="152" t="s">
        <v>42</v>
      </c>
      <c r="D12" s="153"/>
      <c r="E12" s="1" t="s">
        <v>43</v>
      </c>
      <c r="F12" s="1" t="s">
        <v>44</v>
      </c>
      <c r="G12" s="1" t="s">
        <v>45</v>
      </c>
    </row>
    <row r="13" spans="1:7" ht="21.75" customHeight="1">
      <c r="A13" s="1"/>
      <c r="B13" s="1"/>
      <c r="C13" s="1" t="s">
        <v>46</v>
      </c>
      <c r="D13" s="1" t="s">
        <v>47</v>
      </c>
      <c r="E13" s="1"/>
      <c r="F13" s="1"/>
      <c r="G13" s="1"/>
    </row>
    <row r="14" spans="1:7" ht="11.25" customHeight="1">
      <c r="A14" s="1">
        <v>1</v>
      </c>
      <c r="B14" s="1">
        <v>2</v>
      </c>
      <c r="C14" s="1">
        <v>3</v>
      </c>
      <c r="D14" s="1">
        <v>4</v>
      </c>
      <c r="E14" s="1">
        <v>5</v>
      </c>
      <c r="F14" s="1">
        <v>6</v>
      </c>
      <c r="G14" s="1">
        <v>7</v>
      </c>
    </row>
    <row r="15" spans="1:7" ht="45">
      <c r="A15" s="24">
        <v>467</v>
      </c>
      <c r="B15" s="24"/>
      <c r="C15" s="24"/>
      <c r="D15" s="24"/>
      <c r="E15" s="24"/>
      <c r="F15" s="24" t="s">
        <v>48</v>
      </c>
      <c r="G15" s="25">
        <v>99203</v>
      </c>
    </row>
    <row r="16" spans="1:7" ht="45">
      <c r="A16" s="22">
        <v>467</v>
      </c>
      <c r="B16" s="22">
        <v>300</v>
      </c>
      <c r="C16" s="22"/>
      <c r="D16" s="22"/>
      <c r="E16" s="22"/>
      <c r="F16" s="22" t="s">
        <v>49</v>
      </c>
      <c r="G16" s="23">
        <v>90283.9</v>
      </c>
    </row>
    <row r="17" spans="1:7" ht="60">
      <c r="A17" s="22">
        <v>467</v>
      </c>
      <c r="B17" s="22">
        <v>309</v>
      </c>
      <c r="C17" s="22"/>
      <c r="D17" s="22"/>
      <c r="E17" s="22"/>
      <c r="F17" s="22" t="s">
        <v>50</v>
      </c>
      <c r="G17" s="23">
        <v>90283.9</v>
      </c>
    </row>
    <row r="18" spans="1:7" ht="60">
      <c r="A18" s="22">
        <v>467</v>
      </c>
      <c r="B18" s="22">
        <v>309</v>
      </c>
      <c r="C18" s="22">
        <v>10000</v>
      </c>
      <c r="D18" s="22"/>
      <c r="E18" s="22"/>
      <c r="F18" s="22" t="s">
        <v>51</v>
      </c>
      <c r="G18" s="22">
        <v>108.3</v>
      </c>
    </row>
    <row r="19" spans="1:7" ht="30">
      <c r="A19" s="22">
        <v>467</v>
      </c>
      <c r="B19" s="22">
        <v>309</v>
      </c>
      <c r="C19" s="22">
        <v>10002</v>
      </c>
      <c r="D19" s="22"/>
      <c r="E19" s="22"/>
      <c r="F19" s="22" t="s">
        <v>52</v>
      </c>
      <c r="G19" s="22">
        <v>38.1</v>
      </c>
    </row>
    <row r="20" spans="1:7" ht="60">
      <c r="A20" s="22">
        <v>467</v>
      </c>
      <c r="B20" s="22">
        <v>309</v>
      </c>
      <c r="C20" s="22">
        <v>10002</v>
      </c>
      <c r="D20" s="22" t="s">
        <v>53</v>
      </c>
      <c r="E20" s="22"/>
      <c r="F20" s="22" t="s">
        <v>54</v>
      </c>
      <c r="G20" s="22">
        <v>38.1</v>
      </c>
    </row>
    <row r="21" spans="1:7" ht="45">
      <c r="A21" s="22">
        <v>467</v>
      </c>
      <c r="B21" s="22">
        <v>309</v>
      </c>
      <c r="C21" s="22">
        <v>10002</v>
      </c>
      <c r="D21" s="22" t="s">
        <v>53</v>
      </c>
      <c r="E21" s="22">
        <v>200</v>
      </c>
      <c r="F21" s="22" t="s">
        <v>55</v>
      </c>
      <c r="G21" s="22">
        <v>38.1</v>
      </c>
    </row>
    <row r="22" spans="1:7" ht="45">
      <c r="A22" s="22">
        <v>467</v>
      </c>
      <c r="B22" s="22">
        <v>309</v>
      </c>
      <c r="C22" s="22">
        <v>10002</v>
      </c>
      <c r="D22" s="22" t="s">
        <v>53</v>
      </c>
      <c r="E22" s="22">
        <v>244</v>
      </c>
      <c r="F22" s="22" t="s">
        <v>56</v>
      </c>
      <c r="G22" s="22">
        <v>38.1</v>
      </c>
    </row>
    <row r="23" spans="1:7" ht="135">
      <c r="A23" s="22">
        <v>467</v>
      </c>
      <c r="B23" s="22">
        <v>309</v>
      </c>
      <c r="C23" s="22">
        <v>10003</v>
      </c>
      <c r="D23" s="22"/>
      <c r="E23" s="22"/>
      <c r="F23" s="22" t="s">
        <v>57</v>
      </c>
      <c r="G23" s="22">
        <v>70.3</v>
      </c>
    </row>
    <row r="24" spans="1:7" ht="60">
      <c r="A24" s="22">
        <v>467</v>
      </c>
      <c r="B24" s="22">
        <v>309</v>
      </c>
      <c r="C24" s="22">
        <v>10003</v>
      </c>
      <c r="D24" s="22" t="s">
        <v>53</v>
      </c>
      <c r="E24" s="22"/>
      <c r="F24" s="22" t="s">
        <v>54</v>
      </c>
      <c r="G24" s="22">
        <v>70.3</v>
      </c>
    </row>
    <row r="25" spans="1:7" ht="45">
      <c r="A25" s="22">
        <v>467</v>
      </c>
      <c r="B25" s="22">
        <v>309</v>
      </c>
      <c r="C25" s="22">
        <v>10003</v>
      </c>
      <c r="D25" s="22" t="s">
        <v>53</v>
      </c>
      <c r="E25" s="22">
        <v>200</v>
      </c>
      <c r="F25" s="22" t="s">
        <v>55</v>
      </c>
      <c r="G25" s="22">
        <v>70.3</v>
      </c>
    </row>
    <row r="26" spans="1:7" ht="45">
      <c r="A26" s="22">
        <v>467</v>
      </c>
      <c r="B26" s="22">
        <v>309</v>
      </c>
      <c r="C26" s="22">
        <v>10003</v>
      </c>
      <c r="D26" s="22" t="s">
        <v>53</v>
      </c>
      <c r="E26" s="22">
        <v>244</v>
      </c>
      <c r="F26" s="22" t="s">
        <v>56</v>
      </c>
      <c r="G26" s="22">
        <v>70.3</v>
      </c>
    </row>
    <row r="27" spans="1:7" ht="60">
      <c r="A27" s="22">
        <v>467</v>
      </c>
      <c r="B27" s="22">
        <v>309</v>
      </c>
      <c r="C27" s="22">
        <v>99000</v>
      </c>
      <c r="D27" s="22"/>
      <c r="E27" s="22"/>
      <c r="F27" s="22" t="s">
        <v>58</v>
      </c>
      <c r="G27" s="23">
        <v>90175.6</v>
      </c>
    </row>
    <row r="28" spans="1:7" ht="75">
      <c r="A28" s="22">
        <v>467</v>
      </c>
      <c r="B28" s="22">
        <v>309</v>
      </c>
      <c r="C28" s="22">
        <v>99002</v>
      </c>
      <c r="D28" s="22"/>
      <c r="E28" s="22"/>
      <c r="F28" s="22" t="s">
        <v>24</v>
      </c>
      <c r="G28" s="23">
        <v>1756.4</v>
      </c>
    </row>
    <row r="29" spans="1:7" ht="60">
      <c r="A29" s="22">
        <v>467</v>
      </c>
      <c r="B29" s="22">
        <v>309</v>
      </c>
      <c r="C29" s="22">
        <v>99002</v>
      </c>
      <c r="D29" s="22" t="s">
        <v>59</v>
      </c>
      <c r="E29" s="22"/>
      <c r="F29" s="22" t="s">
        <v>60</v>
      </c>
      <c r="G29" s="23">
        <v>1756.4</v>
      </c>
    </row>
    <row r="30" spans="1:7" ht="45">
      <c r="A30" s="22">
        <v>467</v>
      </c>
      <c r="B30" s="22">
        <v>309</v>
      </c>
      <c r="C30" s="22">
        <v>99002</v>
      </c>
      <c r="D30" s="22" t="s">
        <v>59</v>
      </c>
      <c r="E30" s="22">
        <v>200</v>
      </c>
      <c r="F30" s="22" t="s">
        <v>55</v>
      </c>
      <c r="G30" s="23">
        <v>1756.4</v>
      </c>
    </row>
    <row r="31" spans="1:7" ht="45">
      <c r="A31" s="22">
        <v>467</v>
      </c>
      <c r="B31" s="22">
        <v>309</v>
      </c>
      <c r="C31" s="22">
        <v>99002</v>
      </c>
      <c r="D31" s="22" t="s">
        <v>59</v>
      </c>
      <c r="E31" s="22">
        <v>242</v>
      </c>
      <c r="F31" s="22" t="s">
        <v>61</v>
      </c>
      <c r="G31" s="22">
        <v>59.3</v>
      </c>
    </row>
    <row r="32" spans="1:7" ht="45">
      <c r="A32" s="22">
        <v>467</v>
      </c>
      <c r="B32" s="22">
        <v>309</v>
      </c>
      <c r="C32" s="22">
        <v>99002</v>
      </c>
      <c r="D32" s="22" t="s">
        <v>59</v>
      </c>
      <c r="E32" s="22">
        <v>244</v>
      </c>
      <c r="F32" s="22" t="s">
        <v>56</v>
      </c>
      <c r="G32" s="23">
        <v>1697.1</v>
      </c>
    </row>
    <row r="33" spans="1:7" ht="90">
      <c r="A33" s="22">
        <v>467</v>
      </c>
      <c r="B33" s="22">
        <v>309</v>
      </c>
      <c r="C33" s="22">
        <v>99003</v>
      </c>
      <c r="D33" s="22"/>
      <c r="E33" s="22"/>
      <c r="F33" s="22" t="s">
        <v>22</v>
      </c>
      <c r="G33" s="23">
        <v>21982.5</v>
      </c>
    </row>
    <row r="34" spans="1:7">
      <c r="A34" s="22">
        <v>467</v>
      </c>
      <c r="B34" s="22">
        <v>309</v>
      </c>
      <c r="C34" s="22">
        <v>99003</v>
      </c>
      <c r="D34" s="22" t="s">
        <v>62</v>
      </c>
      <c r="E34" s="22"/>
      <c r="F34" s="22" t="s">
        <v>63</v>
      </c>
      <c r="G34" s="23">
        <v>21982.5</v>
      </c>
    </row>
    <row r="35" spans="1:7" ht="90">
      <c r="A35" s="22">
        <v>467</v>
      </c>
      <c r="B35" s="22">
        <v>309</v>
      </c>
      <c r="C35" s="22">
        <v>99003</v>
      </c>
      <c r="D35" s="22" t="s">
        <v>62</v>
      </c>
      <c r="E35" s="22">
        <v>100</v>
      </c>
      <c r="F35" s="22" t="s">
        <v>64</v>
      </c>
      <c r="G35" s="23">
        <v>19822.7</v>
      </c>
    </row>
    <row r="36" spans="1:7" ht="30">
      <c r="A36" s="22">
        <v>467</v>
      </c>
      <c r="B36" s="22">
        <v>309</v>
      </c>
      <c r="C36" s="22">
        <v>99003</v>
      </c>
      <c r="D36" s="22" t="s">
        <v>62</v>
      </c>
      <c r="E36" s="22">
        <v>121</v>
      </c>
      <c r="F36" s="22" t="s">
        <v>65</v>
      </c>
      <c r="G36" s="23">
        <v>15224.8</v>
      </c>
    </row>
    <row r="37" spans="1:7" ht="60">
      <c r="A37" s="22">
        <v>467</v>
      </c>
      <c r="B37" s="22">
        <v>309</v>
      </c>
      <c r="C37" s="22">
        <v>99003</v>
      </c>
      <c r="D37" s="22" t="s">
        <v>62</v>
      </c>
      <c r="E37" s="22">
        <v>129</v>
      </c>
      <c r="F37" s="22" t="s">
        <v>66</v>
      </c>
      <c r="G37" s="23">
        <v>4597.8999999999996</v>
      </c>
    </row>
    <row r="38" spans="1:7" ht="45">
      <c r="A38" s="22">
        <v>467</v>
      </c>
      <c r="B38" s="22">
        <v>309</v>
      </c>
      <c r="C38" s="22">
        <v>99003</v>
      </c>
      <c r="D38" s="22" t="s">
        <v>62</v>
      </c>
      <c r="E38" s="22">
        <v>200</v>
      </c>
      <c r="F38" s="22" t="s">
        <v>55</v>
      </c>
      <c r="G38" s="23">
        <v>1909.7</v>
      </c>
    </row>
    <row r="39" spans="1:7" ht="45">
      <c r="A39" s="22">
        <v>467</v>
      </c>
      <c r="B39" s="22">
        <v>309</v>
      </c>
      <c r="C39" s="22">
        <v>99003</v>
      </c>
      <c r="D39" s="22" t="s">
        <v>62</v>
      </c>
      <c r="E39" s="22">
        <v>242</v>
      </c>
      <c r="F39" s="22" t="s">
        <v>61</v>
      </c>
      <c r="G39" s="22">
        <v>823.1</v>
      </c>
    </row>
    <row r="40" spans="1:7" ht="45">
      <c r="A40" s="22">
        <v>467</v>
      </c>
      <c r="B40" s="22">
        <v>309</v>
      </c>
      <c r="C40" s="22">
        <v>99003</v>
      </c>
      <c r="D40" s="22" t="s">
        <v>62</v>
      </c>
      <c r="E40" s="22">
        <v>244</v>
      </c>
      <c r="F40" s="22" t="s">
        <v>56</v>
      </c>
      <c r="G40" s="23">
        <v>1086.5999999999999</v>
      </c>
    </row>
    <row r="41" spans="1:7">
      <c r="A41" s="22">
        <v>467</v>
      </c>
      <c r="B41" s="22">
        <v>309</v>
      </c>
      <c r="C41" s="22">
        <v>99003</v>
      </c>
      <c r="D41" s="22" t="s">
        <v>62</v>
      </c>
      <c r="E41" s="22">
        <v>800</v>
      </c>
      <c r="F41" s="22" t="s">
        <v>67</v>
      </c>
      <c r="G41" s="22">
        <v>250</v>
      </c>
    </row>
    <row r="42" spans="1:7" ht="30">
      <c r="A42" s="22">
        <v>467</v>
      </c>
      <c r="B42" s="22">
        <v>309</v>
      </c>
      <c r="C42" s="22">
        <v>99003</v>
      </c>
      <c r="D42" s="22" t="s">
        <v>62</v>
      </c>
      <c r="E42" s="22">
        <v>851</v>
      </c>
      <c r="F42" s="22" t="s">
        <v>68</v>
      </c>
      <c r="G42" s="22">
        <v>250</v>
      </c>
    </row>
    <row r="43" spans="1:7" ht="60">
      <c r="A43" s="22">
        <v>467</v>
      </c>
      <c r="B43" s="22">
        <v>309</v>
      </c>
      <c r="C43" s="22">
        <v>99004</v>
      </c>
      <c r="D43" s="22"/>
      <c r="E43" s="22"/>
      <c r="F43" s="22" t="s">
        <v>69</v>
      </c>
      <c r="G43" s="23">
        <v>43901.7</v>
      </c>
    </row>
    <row r="44" spans="1:7" ht="30">
      <c r="A44" s="22">
        <v>467</v>
      </c>
      <c r="B44" s="22">
        <v>309</v>
      </c>
      <c r="C44" s="22">
        <v>99004</v>
      </c>
      <c r="D44" s="22" t="s">
        <v>70</v>
      </c>
      <c r="E44" s="22"/>
      <c r="F44" s="22" t="s">
        <v>71</v>
      </c>
      <c r="G44" s="23">
        <v>43901.7</v>
      </c>
    </row>
    <row r="45" spans="1:7" ht="90">
      <c r="A45" s="22">
        <v>467</v>
      </c>
      <c r="B45" s="22">
        <v>309</v>
      </c>
      <c r="C45" s="22">
        <v>99004</v>
      </c>
      <c r="D45" s="22" t="s">
        <v>70</v>
      </c>
      <c r="E45" s="22">
        <v>100</v>
      </c>
      <c r="F45" s="22" t="s">
        <v>64</v>
      </c>
      <c r="G45" s="23">
        <v>39300.199999999997</v>
      </c>
    </row>
    <row r="46" spans="1:7">
      <c r="A46" s="22">
        <v>467</v>
      </c>
      <c r="B46" s="22">
        <v>309</v>
      </c>
      <c r="C46" s="22">
        <v>99004</v>
      </c>
      <c r="D46" s="22" t="s">
        <v>70</v>
      </c>
      <c r="E46" s="22">
        <v>111</v>
      </c>
      <c r="F46" s="22" t="s">
        <v>72</v>
      </c>
      <c r="G46" s="23">
        <v>29799.8</v>
      </c>
    </row>
    <row r="47" spans="1:7" ht="30">
      <c r="A47" s="22">
        <v>467</v>
      </c>
      <c r="B47" s="22">
        <v>309</v>
      </c>
      <c r="C47" s="22">
        <v>99004</v>
      </c>
      <c r="D47" s="22" t="s">
        <v>70</v>
      </c>
      <c r="E47" s="22">
        <v>112</v>
      </c>
      <c r="F47" s="22" t="s">
        <v>73</v>
      </c>
      <c r="G47" s="22">
        <v>500.9</v>
      </c>
    </row>
    <row r="48" spans="1:7" ht="60">
      <c r="A48" s="22">
        <v>467</v>
      </c>
      <c r="B48" s="22">
        <v>309</v>
      </c>
      <c r="C48" s="22">
        <v>99004</v>
      </c>
      <c r="D48" s="22" t="s">
        <v>70</v>
      </c>
      <c r="E48" s="22">
        <v>119</v>
      </c>
      <c r="F48" s="22" t="s">
        <v>74</v>
      </c>
      <c r="G48" s="23">
        <v>8999.5</v>
      </c>
    </row>
    <row r="49" spans="1:7" ht="45">
      <c r="A49" s="22">
        <v>467</v>
      </c>
      <c r="B49" s="22">
        <v>309</v>
      </c>
      <c r="C49" s="22">
        <v>99004</v>
      </c>
      <c r="D49" s="22" t="s">
        <v>70</v>
      </c>
      <c r="E49" s="22">
        <v>200</v>
      </c>
      <c r="F49" s="22" t="s">
        <v>55</v>
      </c>
      <c r="G49" s="23">
        <v>4221.5</v>
      </c>
    </row>
    <row r="50" spans="1:7" ht="45">
      <c r="A50" s="22">
        <v>467</v>
      </c>
      <c r="B50" s="22">
        <v>309</v>
      </c>
      <c r="C50" s="22">
        <v>99004</v>
      </c>
      <c r="D50" s="22" t="s">
        <v>70</v>
      </c>
      <c r="E50" s="22">
        <v>242</v>
      </c>
      <c r="F50" s="22" t="s">
        <v>61</v>
      </c>
      <c r="G50" s="22">
        <v>176.4</v>
      </c>
    </row>
    <row r="51" spans="1:7" ht="45">
      <c r="A51" s="22">
        <v>467</v>
      </c>
      <c r="B51" s="22">
        <v>309</v>
      </c>
      <c r="C51" s="22">
        <v>99004</v>
      </c>
      <c r="D51" s="22" t="s">
        <v>70</v>
      </c>
      <c r="E51" s="22">
        <v>244</v>
      </c>
      <c r="F51" s="22" t="s">
        <v>56</v>
      </c>
      <c r="G51" s="23">
        <v>4045.1</v>
      </c>
    </row>
    <row r="52" spans="1:7">
      <c r="A52" s="22">
        <v>467</v>
      </c>
      <c r="B52" s="22">
        <v>309</v>
      </c>
      <c r="C52" s="22">
        <v>99004</v>
      </c>
      <c r="D52" s="22" t="s">
        <v>70</v>
      </c>
      <c r="E52" s="22">
        <v>800</v>
      </c>
      <c r="F52" s="22" t="s">
        <v>67</v>
      </c>
      <c r="G52" s="22">
        <v>380</v>
      </c>
    </row>
    <row r="53" spans="1:7" ht="30">
      <c r="A53" s="22">
        <v>467</v>
      </c>
      <c r="B53" s="22">
        <v>309</v>
      </c>
      <c r="C53" s="22">
        <v>99004</v>
      </c>
      <c r="D53" s="22" t="s">
        <v>70</v>
      </c>
      <c r="E53" s="22">
        <v>851</v>
      </c>
      <c r="F53" s="22" t="s">
        <v>68</v>
      </c>
      <c r="G53" s="22">
        <v>273.5</v>
      </c>
    </row>
    <row r="54" spans="1:7">
      <c r="A54" s="22">
        <v>467</v>
      </c>
      <c r="B54" s="22">
        <v>309</v>
      </c>
      <c r="C54" s="22">
        <v>99004</v>
      </c>
      <c r="D54" s="22" t="s">
        <v>70</v>
      </c>
      <c r="E54" s="22">
        <v>852</v>
      </c>
      <c r="F54" s="22" t="s">
        <v>75</v>
      </c>
      <c r="G54" s="22">
        <v>101.5</v>
      </c>
    </row>
    <row r="55" spans="1:7">
      <c r="A55" s="22">
        <v>467</v>
      </c>
      <c r="B55" s="22">
        <v>309</v>
      </c>
      <c r="C55" s="22">
        <v>99004</v>
      </c>
      <c r="D55" s="22" t="s">
        <v>70</v>
      </c>
      <c r="E55" s="22">
        <v>853</v>
      </c>
      <c r="F55" s="22" t="s">
        <v>76</v>
      </c>
      <c r="G55" s="22">
        <v>5</v>
      </c>
    </row>
    <row r="56" spans="1:7" ht="90">
      <c r="A56" s="22">
        <v>467</v>
      </c>
      <c r="B56" s="22">
        <v>309</v>
      </c>
      <c r="C56" s="22">
        <v>99005</v>
      </c>
      <c r="D56" s="22"/>
      <c r="E56" s="22"/>
      <c r="F56" s="22" t="s">
        <v>77</v>
      </c>
      <c r="G56" s="23">
        <v>22535</v>
      </c>
    </row>
    <row r="57" spans="1:7" ht="30">
      <c r="A57" s="22">
        <v>467</v>
      </c>
      <c r="B57" s="22">
        <v>309</v>
      </c>
      <c r="C57" s="22">
        <v>99005</v>
      </c>
      <c r="D57" s="22" t="s">
        <v>70</v>
      </c>
      <c r="E57" s="22"/>
      <c r="F57" s="22" t="s">
        <v>71</v>
      </c>
      <c r="G57" s="23">
        <v>22535</v>
      </c>
    </row>
    <row r="58" spans="1:7" ht="90">
      <c r="A58" s="22">
        <v>467</v>
      </c>
      <c r="B58" s="22">
        <v>309</v>
      </c>
      <c r="C58" s="22">
        <v>99005</v>
      </c>
      <c r="D58" s="22" t="s">
        <v>70</v>
      </c>
      <c r="E58" s="22">
        <v>100</v>
      </c>
      <c r="F58" s="22" t="s">
        <v>64</v>
      </c>
      <c r="G58" s="23">
        <v>21113.9</v>
      </c>
    </row>
    <row r="59" spans="1:7">
      <c r="A59" s="22">
        <v>467</v>
      </c>
      <c r="B59" s="22">
        <v>309</v>
      </c>
      <c r="C59" s="22">
        <v>99005</v>
      </c>
      <c r="D59" s="22" t="s">
        <v>70</v>
      </c>
      <c r="E59" s="22">
        <v>111</v>
      </c>
      <c r="F59" s="22" t="s">
        <v>72</v>
      </c>
      <c r="G59" s="23">
        <v>16216.4</v>
      </c>
    </row>
    <row r="60" spans="1:7" ht="60">
      <c r="A60" s="22">
        <v>467</v>
      </c>
      <c r="B60" s="22">
        <v>309</v>
      </c>
      <c r="C60" s="22">
        <v>99005</v>
      </c>
      <c r="D60" s="22" t="s">
        <v>70</v>
      </c>
      <c r="E60" s="22">
        <v>119</v>
      </c>
      <c r="F60" s="22" t="s">
        <v>74</v>
      </c>
      <c r="G60" s="23">
        <v>4897.3999999999996</v>
      </c>
    </row>
    <row r="61" spans="1:7" ht="45">
      <c r="A61" s="22">
        <v>467</v>
      </c>
      <c r="B61" s="22">
        <v>309</v>
      </c>
      <c r="C61" s="22">
        <v>99005</v>
      </c>
      <c r="D61" s="22" t="s">
        <v>70</v>
      </c>
      <c r="E61" s="22">
        <v>200</v>
      </c>
      <c r="F61" s="22" t="s">
        <v>55</v>
      </c>
      <c r="G61" s="23">
        <v>1364.6</v>
      </c>
    </row>
    <row r="62" spans="1:7" ht="45">
      <c r="A62" s="22">
        <v>467</v>
      </c>
      <c r="B62" s="22">
        <v>309</v>
      </c>
      <c r="C62" s="22">
        <v>99005</v>
      </c>
      <c r="D62" s="22" t="s">
        <v>70</v>
      </c>
      <c r="E62" s="22">
        <v>242</v>
      </c>
      <c r="F62" s="22" t="s">
        <v>61</v>
      </c>
      <c r="G62" s="22">
        <v>680.2</v>
      </c>
    </row>
    <row r="63" spans="1:7" ht="45">
      <c r="A63" s="22">
        <v>467</v>
      </c>
      <c r="B63" s="22">
        <v>309</v>
      </c>
      <c r="C63" s="22">
        <v>99005</v>
      </c>
      <c r="D63" s="22" t="s">
        <v>70</v>
      </c>
      <c r="E63" s="22">
        <v>244</v>
      </c>
      <c r="F63" s="22" t="s">
        <v>56</v>
      </c>
      <c r="G63" s="22">
        <v>684.3</v>
      </c>
    </row>
    <row r="64" spans="1:7">
      <c r="A64" s="22">
        <v>467</v>
      </c>
      <c r="B64" s="22">
        <v>309</v>
      </c>
      <c r="C64" s="22">
        <v>99005</v>
      </c>
      <c r="D64" s="22" t="s">
        <v>70</v>
      </c>
      <c r="E64" s="22">
        <v>800</v>
      </c>
      <c r="F64" s="22" t="s">
        <v>67</v>
      </c>
      <c r="G64" s="22">
        <v>56.5</v>
      </c>
    </row>
    <row r="65" spans="1:7" ht="30">
      <c r="A65" s="22">
        <v>467</v>
      </c>
      <c r="B65" s="22">
        <v>309</v>
      </c>
      <c r="C65" s="22">
        <v>99005</v>
      </c>
      <c r="D65" s="22" t="s">
        <v>70</v>
      </c>
      <c r="E65" s="22">
        <v>851</v>
      </c>
      <c r="F65" s="22" t="s">
        <v>68</v>
      </c>
      <c r="G65" s="22">
        <v>30</v>
      </c>
    </row>
    <row r="66" spans="1:7">
      <c r="A66" s="22">
        <v>467</v>
      </c>
      <c r="B66" s="22">
        <v>309</v>
      </c>
      <c r="C66" s="22">
        <v>99005</v>
      </c>
      <c r="D66" s="22" t="s">
        <v>70</v>
      </c>
      <c r="E66" s="22">
        <v>852</v>
      </c>
      <c r="F66" s="22" t="s">
        <v>75</v>
      </c>
      <c r="G66" s="22">
        <v>10</v>
      </c>
    </row>
    <row r="67" spans="1:7">
      <c r="A67" s="22">
        <v>467</v>
      </c>
      <c r="B67" s="22">
        <v>309</v>
      </c>
      <c r="C67" s="22">
        <v>99005</v>
      </c>
      <c r="D67" s="22" t="s">
        <v>70</v>
      </c>
      <c r="E67" s="22">
        <v>853</v>
      </c>
      <c r="F67" s="22" t="s">
        <v>76</v>
      </c>
      <c r="G67" s="22">
        <v>16.600000000000001</v>
      </c>
    </row>
    <row r="68" spans="1:7">
      <c r="A68" s="22">
        <v>467</v>
      </c>
      <c r="B68" s="22">
        <v>700</v>
      </c>
      <c r="C68" s="22"/>
      <c r="D68" s="22"/>
      <c r="E68" s="22"/>
      <c r="F68" s="22" t="s">
        <v>78</v>
      </c>
      <c r="G68" s="23">
        <v>8919.1</v>
      </c>
    </row>
    <row r="69" spans="1:7" ht="30">
      <c r="A69" s="22">
        <v>467</v>
      </c>
      <c r="B69" s="22">
        <v>705</v>
      </c>
      <c r="C69" s="22"/>
      <c r="D69" s="22"/>
      <c r="E69" s="22"/>
      <c r="F69" s="22" t="s">
        <v>79</v>
      </c>
      <c r="G69" s="23">
        <v>8919.1</v>
      </c>
    </row>
    <row r="70" spans="1:7" ht="60">
      <c r="A70" s="22">
        <v>467</v>
      </c>
      <c r="B70" s="22">
        <v>705</v>
      </c>
      <c r="C70" s="22">
        <v>99000</v>
      </c>
      <c r="D70" s="22"/>
      <c r="E70" s="22"/>
      <c r="F70" s="22" t="s">
        <v>58</v>
      </c>
      <c r="G70" s="23">
        <v>8919.1</v>
      </c>
    </row>
    <row r="71" spans="1:7" ht="45">
      <c r="A71" s="22">
        <v>467</v>
      </c>
      <c r="B71" s="22">
        <v>705</v>
      </c>
      <c r="C71" s="22">
        <v>99001</v>
      </c>
      <c r="D71" s="22"/>
      <c r="E71" s="22"/>
      <c r="F71" s="22" t="s">
        <v>20</v>
      </c>
      <c r="G71" s="23">
        <v>8919.1</v>
      </c>
    </row>
    <row r="72" spans="1:7" ht="30">
      <c r="A72" s="22">
        <v>467</v>
      </c>
      <c r="B72" s="22">
        <v>705</v>
      </c>
      <c r="C72" s="22">
        <v>99001</v>
      </c>
      <c r="D72" s="22" t="s">
        <v>70</v>
      </c>
      <c r="E72" s="22"/>
      <c r="F72" s="22" t="s">
        <v>71</v>
      </c>
      <c r="G72" s="23">
        <v>8919.1</v>
      </c>
    </row>
    <row r="73" spans="1:7" ht="45">
      <c r="A73" s="22">
        <v>467</v>
      </c>
      <c r="B73" s="22">
        <v>705</v>
      </c>
      <c r="C73" s="22">
        <v>99001</v>
      </c>
      <c r="D73" s="22" t="s">
        <v>70</v>
      </c>
      <c r="E73" s="22">
        <v>600</v>
      </c>
      <c r="F73" s="22" t="s">
        <v>80</v>
      </c>
      <c r="G73" s="23">
        <v>8919.1</v>
      </c>
    </row>
    <row r="74" spans="1:7" ht="75">
      <c r="A74" s="22">
        <v>467</v>
      </c>
      <c r="B74" s="22">
        <v>705</v>
      </c>
      <c r="C74" s="22">
        <v>99001</v>
      </c>
      <c r="D74" s="22" t="s">
        <v>70</v>
      </c>
      <c r="E74" s="22">
        <v>611</v>
      </c>
      <c r="F74" s="22" t="s">
        <v>81</v>
      </c>
      <c r="G74" s="23">
        <v>8919.1</v>
      </c>
    </row>
  </sheetData>
  <mergeCells count="2">
    <mergeCell ref="A10:G10"/>
    <mergeCell ref="C12:D1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2019 11</vt:lpstr>
      <vt:lpstr>2018</vt:lpstr>
      <vt:lpstr>Лист3</vt:lpstr>
      <vt:lpstr>'2019 11'!OLE_LINK1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2021-02-05T04:44:30Z</dcterms:modified>
</cp:coreProperties>
</file>