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360" windowWidth="15120" windowHeight="8010"/>
  </bookViews>
  <sheets>
    <sheet name="2021 11" sheetId="1" r:id="rId1"/>
    <sheet name="Лист3" sheetId="3" r:id="rId2"/>
  </sheets>
  <definedNames>
    <definedName name="OLE_LINK1" localSheetId="0">'2021 11'!$A$1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9" i="1"/>
  <c r="F66"/>
  <c r="D66" s="1"/>
  <c r="E102"/>
  <c r="F102"/>
  <c r="G102"/>
  <c r="E103"/>
  <c r="F103"/>
  <c r="G103"/>
  <c r="E104"/>
  <c r="F104"/>
  <c r="G104"/>
  <c r="E105"/>
  <c r="G105"/>
  <c r="E106"/>
  <c r="F106"/>
  <c r="G106"/>
  <c r="E107"/>
  <c r="F107"/>
  <c r="G107"/>
  <c r="D19"/>
  <c r="D20"/>
  <c r="D21"/>
  <c r="D22"/>
  <c r="D23"/>
  <c r="D24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5"/>
  <c r="D46"/>
  <c r="D47"/>
  <c r="F47"/>
  <c r="F48"/>
  <c r="D48" s="1"/>
  <c r="F49"/>
  <c r="D49" s="1"/>
  <c r="F50"/>
  <c r="D50" s="1"/>
  <c r="D51"/>
  <c r="D52"/>
  <c r="D53"/>
  <c r="D54"/>
  <c r="D55"/>
  <c r="D56"/>
  <c r="D57"/>
  <c r="D58"/>
  <c r="D59"/>
  <c r="D60"/>
  <c r="D61"/>
  <c r="D62"/>
  <c r="D63"/>
  <c r="D64"/>
  <c r="D65"/>
  <c r="D67"/>
  <c r="D68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F105" l="1"/>
  <c r="F108" s="1"/>
  <c r="D103"/>
  <c r="D102"/>
  <c r="D107"/>
  <c r="D106"/>
  <c r="E108"/>
  <c r="D104"/>
  <c r="G108"/>
  <c r="D105"/>
  <c r="D108" l="1"/>
</calcChain>
</file>

<file path=xl/sharedStrings.xml><?xml version="1.0" encoding="utf-8"?>
<sst xmlns="http://schemas.openxmlformats.org/spreadsheetml/2006/main" count="153" uniqueCount="74">
  <si>
    <t xml:space="preserve">План </t>
  </si>
  <si>
    <t>мероприятий муниципальной программы</t>
  </si>
  <si>
    <t>«Обеспечение безопасности жизнедеятельности населения города Челябинска»</t>
  </si>
  <si>
    <t>Наименование объекта, мероприятия</t>
  </si>
  <si>
    <t xml:space="preserve">Срок сдачи объекта, прове-дения меро-приятия </t>
  </si>
  <si>
    <t>Код раздела, подраздела целевой статьи и вида расходов</t>
  </si>
  <si>
    <t>Всего</t>
  </si>
  <si>
    <t>Област-ной бюджет</t>
  </si>
  <si>
    <t>Бюджет города</t>
  </si>
  <si>
    <t>1.</t>
  </si>
  <si>
    <t>2018 год</t>
  </si>
  <si>
    <t>2019 год</t>
  </si>
  <si>
    <t xml:space="preserve">2020 год </t>
  </si>
  <si>
    <t xml:space="preserve">2021 год </t>
  </si>
  <si>
    <t>2.</t>
  </si>
  <si>
    <t>3.</t>
  </si>
  <si>
    <t>Подготовка населения и организаций к действиям в чрезвычайной ситуации в мирное и военное время</t>
  </si>
  <si>
    <t>4.</t>
  </si>
  <si>
    <t>Осуществление муниципальной функции по полномочиям, установленным законодательством Российской Федерации, Челябинской области, Уставом города Челябинска, муниципальными правовыми актами города Челябинска</t>
  </si>
  <si>
    <t>5.</t>
  </si>
  <si>
    <t>5.1.</t>
  </si>
  <si>
    <t>Мероприятия в области гражданской обороны</t>
  </si>
  <si>
    <t>5.2.</t>
  </si>
  <si>
    <t>5.3.</t>
  </si>
  <si>
    <t>ИТОГО</t>
  </si>
  <si>
    <t xml:space="preserve">2022 год </t>
  </si>
  <si>
    <t>Приложение</t>
  </si>
  <si>
    <t xml:space="preserve">Всего по программе </t>
  </si>
  <si>
    <t>6.</t>
  </si>
  <si>
    <t>Осуществление мероприятий по обеспечению безопасности людей на водных объектах, охране их жизни и здоровья</t>
  </si>
  <si>
    <t>7.</t>
  </si>
  <si>
    <t>Устройство и содержание мест массового отдыха людей на водных объектах</t>
  </si>
  <si>
    <t>5.4.</t>
  </si>
  <si>
    <t>Поставка оборудования для пунктов временного размещения</t>
  </si>
  <si>
    <t>226, 310, 340, 346</t>
  </si>
  <si>
    <t>310, 346</t>
  </si>
  <si>
    <t>211, 212, 213, 221, 222, 223, 225, 226, 266, 290, 310, 340, 343, 345, 346</t>
  </si>
  <si>
    <t>211, 213,  221, 223, 225, 226, 266,  290, 310, 340, 346, 345, 291</t>
  </si>
  <si>
    <t>211, 213, 221, 223, 225, 226, 227, 266, 346, 291, 290, 310, 340</t>
  </si>
  <si>
    <t>Ликвидация последствий чрезвычайных ситуаций, происшествий и обеспечение безопасности людей на водных объектах, охрана их жизни и здоровья</t>
  </si>
  <si>
    <t>5.5.</t>
  </si>
  <si>
    <t>Профилактические мероприятия, направленные на обеспечение безопасности,  снижение травматизма и гибели людей на водных объектах города Челябинска (изготовление, установка и сезонная замена информационных знаков)</t>
  </si>
  <si>
    <t>Координация действий дежурных и диспетчерских служб города в режимах повседневной деятельности, повышенной готовности и чрезвычайной ситуации, обеспечение функционирования системы - 112</t>
  </si>
  <si>
    <t>Внебюд-жетные средства</t>
  </si>
  <si>
    <t xml:space="preserve">2023 год </t>
  </si>
  <si>
    <t xml:space="preserve"> 226, 310, 340, 346, 950</t>
  </si>
  <si>
    <t xml:space="preserve">  223, 224, 225, 226,310,346, 349</t>
  </si>
  <si>
    <t>211, 213, 221, 223, 225, 226, 227,  266, 291, 292, 310, 341, 343, 345, 346, 349</t>
  </si>
  <si>
    <t xml:space="preserve"> 0705; 99001М9290, 9900171680; 611</t>
  </si>
  <si>
    <t xml:space="preserve"> 0503; 99006М9999;  244</t>
  </si>
  <si>
    <t>0309, 0310; 99002М2300; 242, 244</t>
  </si>
  <si>
    <t>467, 456</t>
  </si>
  <si>
    <t xml:space="preserve"> 0310; 99005М9290, 9900571680; 111, 112, 119, 242, 244, 247, 851, 852, 853 </t>
  </si>
  <si>
    <t>0310; 99004М9290, 9900471680; 111, 112, 119, 242, 244, 321, 247, 851, 852, 853</t>
  </si>
  <si>
    <t xml:space="preserve"> 0310; 99003М2040;  121, 122,  129, 242, 244, 247, 851</t>
  </si>
  <si>
    <t>0310; 99002М2300; 244</t>
  </si>
  <si>
    <t xml:space="preserve"> 0309; 99002М2300; 242, 244</t>
  </si>
  <si>
    <t xml:space="preserve"> 0310; 99002М2300; 244</t>
  </si>
  <si>
    <t xml:space="preserve"> 0310, 0705;  99006М9290; 111, 112, 119, 242, 244, 247, 852, 853</t>
  </si>
  <si>
    <t>№   п/п</t>
  </si>
  <si>
    <t xml:space="preserve">Планируемые объемы финансирования                     (тыс. рублей) </t>
  </si>
  <si>
    <t>0309, 0310; 99002М2300;  244</t>
  </si>
  <si>
    <t>Мероприятия в области гражданской обороны, предупреждения и ликвидации последствий чрезвычайных ситуаций, обеспечения мер пожарной безопасности и безопасности на водных объектах, в том числе:</t>
  </si>
  <si>
    <t>Акарицидная обработка территории с целью обеспечения безопасности жителей города Челябинска в местах отдыха</t>
  </si>
  <si>
    <t>Организация пропаганды в области защиты населения и территорий от чрезвычайных ситуаций в мирное и военное время, в том числе обеспечения безопасности на водных объектах и  пожарной безопасности на территории города Челябинска</t>
  </si>
  <si>
    <t>При-меча-ние</t>
  </si>
  <si>
    <t>Код классифика-ции операции сектора государствен-ного управления, относящейся к расходам бюджета</t>
  </si>
  <si>
    <t>Д. Ю. Плеханов</t>
  </si>
  <si>
    <t xml:space="preserve">Управления    по     обеспечению       безопасности </t>
  </si>
  <si>
    <t>жизнедеятельности населения города  Челябинска</t>
  </si>
  <si>
    <t>Временно исполняющий обязанности  начальника</t>
  </si>
  <si>
    <t>Код глав-ного распо-рядителя бюд-жетных средств</t>
  </si>
  <si>
    <t>от______________________№___________________</t>
  </si>
  <si>
    <t>к распоряжению Администрации города Челябинска</t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</si>
</sst>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3" fillId="0" borderId="0" xfId="0" applyFont="1"/>
    <xf numFmtId="4" fontId="3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4"/>
  <sheetViews>
    <sheetView tabSelected="1" view="pageLayout" topLeftCell="A83" zoomScaleNormal="100" workbookViewId="0">
      <selection activeCell="H116" sqref="H116"/>
    </sheetView>
  </sheetViews>
  <sheetFormatPr defaultRowHeight="15"/>
  <cols>
    <col min="1" max="1" width="6.42578125" style="12" customWidth="1"/>
    <col min="2" max="2" width="43.7109375" style="12" customWidth="1"/>
    <col min="3" max="3" width="10.5703125" style="3" customWidth="1"/>
    <col min="4" max="4" width="11.85546875" style="33" customWidth="1"/>
    <col min="5" max="5" width="9.140625" style="33"/>
    <col min="6" max="6" width="11.85546875" style="33" customWidth="1"/>
    <col min="7" max="7" width="9" style="33" customWidth="1"/>
    <col min="8" max="8" width="9.5703125" style="1" customWidth="1"/>
    <col min="9" max="9" width="13.5703125" style="1" customWidth="1"/>
    <col min="10" max="10" width="14.140625" style="1" customWidth="1"/>
    <col min="11" max="11" width="6.140625" style="1" customWidth="1"/>
    <col min="12" max="16384" width="9.140625" style="1"/>
  </cols>
  <sheetData>
    <row r="1" spans="1:11" ht="17.25" hidden="1">
      <c r="A1" s="11"/>
      <c r="B1" s="11"/>
      <c r="C1" s="5"/>
      <c r="G1" s="48" t="s">
        <v>26</v>
      </c>
      <c r="I1" s="32"/>
      <c r="J1" s="32"/>
      <c r="K1" s="32"/>
    </row>
    <row r="2" spans="1:11" ht="17.25" hidden="1">
      <c r="A2" s="11"/>
      <c r="B2" s="11"/>
      <c r="C2" s="5"/>
      <c r="H2" s="32"/>
      <c r="I2" s="32"/>
      <c r="J2" s="32"/>
      <c r="K2" s="32"/>
    </row>
    <row r="3" spans="1:11" ht="17.25">
      <c r="A3" s="11"/>
      <c r="B3" s="11"/>
      <c r="C3" s="5"/>
      <c r="G3" s="53" t="s">
        <v>26</v>
      </c>
      <c r="H3" s="53"/>
      <c r="I3" s="54"/>
      <c r="J3" s="54"/>
      <c r="K3" s="54"/>
    </row>
    <row r="4" spans="1:11" ht="17.25">
      <c r="A4" s="11"/>
      <c r="B4" s="11"/>
      <c r="C4" s="5"/>
      <c r="E4" s="47"/>
      <c r="F4" s="47"/>
      <c r="G4" s="55"/>
      <c r="H4" s="54"/>
      <c r="I4" s="54"/>
      <c r="J4" s="54"/>
      <c r="K4" s="54"/>
    </row>
    <row r="5" spans="1:11" ht="17.25">
      <c r="A5" s="11"/>
      <c r="B5" s="11"/>
      <c r="C5" s="5"/>
      <c r="E5" s="34"/>
      <c r="F5" s="34"/>
      <c r="G5" s="58" t="s">
        <v>73</v>
      </c>
      <c r="H5" s="54"/>
      <c r="I5" s="54"/>
      <c r="J5" s="54"/>
      <c r="K5" s="54"/>
    </row>
    <row r="6" spans="1:11" s="3" customFormat="1" ht="17.25">
      <c r="A6" s="11"/>
      <c r="B6" s="11"/>
      <c r="C6" s="5"/>
      <c r="D6" s="33"/>
      <c r="E6" s="35"/>
      <c r="F6" s="35"/>
      <c r="G6" s="83" t="s">
        <v>72</v>
      </c>
      <c r="H6" s="83"/>
      <c r="I6" s="83"/>
      <c r="J6" s="83"/>
      <c r="K6" s="83"/>
    </row>
    <row r="7" spans="1:11" s="3" customFormat="1" ht="17.25">
      <c r="A7" s="11"/>
      <c r="B7" s="11"/>
      <c r="C7" s="5"/>
      <c r="D7" s="33"/>
      <c r="E7" s="34"/>
      <c r="F7" s="36"/>
      <c r="G7" s="56"/>
      <c r="H7" s="54"/>
      <c r="I7" s="54"/>
      <c r="J7" s="54"/>
      <c r="K7" s="54"/>
    </row>
    <row r="8" spans="1:11" s="3" customFormat="1" ht="17.25" hidden="1">
      <c r="A8" s="11"/>
      <c r="B8" s="11"/>
      <c r="C8" s="5"/>
      <c r="D8" s="33"/>
      <c r="E8" s="34"/>
      <c r="F8" s="36"/>
      <c r="G8" s="34"/>
      <c r="H8" s="25"/>
    </row>
    <row r="9" spans="1:11" s="3" customFormat="1" ht="17.25" hidden="1">
      <c r="A9" s="11"/>
      <c r="B9" s="11"/>
      <c r="C9" s="5"/>
      <c r="D9" s="33"/>
      <c r="E9" s="34"/>
      <c r="F9" s="36"/>
      <c r="G9" s="34"/>
      <c r="H9" s="25"/>
    </row>
    <row r="10" spans="1:11" s="3" customFormat="1" ht="17.25" hidden="1">
      <c r="A10" s="11"/>
      <c r="B10" s="11"/>
      <c r="C10" s="5"/>
      <c r="D10" s="33"/>
      <c r="E10" s="34"/>
      <c r="F10" s="36"/>
      <c r="G10" s="34"/>
      <c r="H10" s="25"/>
    </row>
    <row r="11" spans="1:11" s="3" customFormat="1" ht="17.25">
      <c r="A11" s="11"/>
      <c r="B11" s="11"/>
      <c r="C11" s="5"/>
      <c r="D11" s="33"/>
      <c r="E11" s="34"/>
      <c r="F11" s="36"/>
      <c r="G11" s="34"/>
      <c r="H11" s="25"/>
    </row>
    <row r="12" spans="1:11" ht="16.5">
      <c r="A12" s="85" t="s">
        <v>0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ht="16.5">
      <c r="A13" s="85" t="s">
        <v>1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14" spans="1:11" ht="16.5">
      <c r="A14" s="85" t="s">
        <v>2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</row>
    <row r="15" spans="1:11">
      <c r="A15" s="22"/>
      <c r="B15" s="23"/>
      <c r="C15" s="24"/>
    </row>
    <row r="16" spans="1:11" ht="75.75" customHeight="1">
      <c r="A16" s="66" t="s">
        <v>59</v>
      </c>
      <c r="B16" s="68" t="s">
        <v>3</v>
      </c>
      <c r="C16" s="66" t="s">
        <v>4</v>
      </c>
      <c r="D16" s="76" t="s">
        <v>60</v>
      </c>
      <c r="E16" s="77"/>
      <c r="F16" s="77"/>
      <c r="G16" s="78"/>
      <c r="H16" s="66" t="s">
        <v>71</v>
      </c>
      <c r="I16" s="66" t="s">
        <v>5</v>
      </c>
      <c r="J16" s="66" t="s">
        <v>66</v>
      </c>
      <c r="K16" s="66" t="s">
        <v>65</v>
      </c>
    </row>
    <row r="17" spans="1:12" ht="126.75" customHeight="1">
      <c r="A17" s="67"/>
      <c r="B17" s="69"/>
      <c r="C17" s="67"/>
      <c r="D17" s="37" t="s">
        <v>6</v>
      </c>
      <c r="E17" s="37" t="s">
        <v>7</v>
      </c>
      <c r="F17" s="37" t="s">
        <v>8</v>
      </c>
      <c r="G17" s="37" t="s">
        <v>43</v>
      </c>
      <c r="H17" s="67"/>
      <c r="I17" s="67"/>
      <c r="J17" s="67"/>
      <c r="K17" s="67"/>
    </row>
    <row r="18" spans="1:12" ht="15.75">
      <c r="A18" s="26">
        <v>1</v>
      </c>
      <c r="B18" s="26">
        <v>2</v>
      </c>
      <c r="C18" s="27">
        <v>3</v>
      </c>
      <c r="D18" s="38">
        <v>4</v>
      </c>
      <c r="E18" s="38">
        <v>5</v>
      </c>
      <c r="F18" s="38">
        <v>6</v>
      </c>
      <c r="G18" s="38">
        <v>7</v>
      </c>
      <c r="H18" s="26">
        <v>8</v>
      </c>
      <c r="I18" s="26">
        <v>9</v>
      </c>
      <c r="J18" s="26">
        <v>10</v>
      </c>
      <c r="K18" s="26">
        <v>11</v>
      </c>
    </row>
    <row r="19" spans="1:12" ht="24" customHeight="1">
      <c r="A19" s="60" t="s">
        <v>9</v>
      </c>
      <c r="B19" s="63" t="s">
        <v>42</v>
      </c>
      <c r="C19" s="28" t="s">
        <v>10</v>
      </c>
      <c r="D19" s="37">
        <f>E19+F19+G19</f>
        <v>23046.5</v>
      </c>
      <c r="E19" s="39">
        <v>373.7</v>
      </c>
      <c r="F19" s="37">
        <v>22672.799999999999</v>
      </c>
      <c r="G19" s="39">
        <v>0</v>
      </c>
      <c r="H19" s="79">
        <v>467</v>
      </c>
      <c r="I19" s="66" t="s">
        <v>52</v>
      </c>
      <c r="J19" s="66" t="s">
        <v>38</v>
      </c>
      <c r="K19" s="66"/>
    </row>
    <row r="20" spans="1:12" ht="24" customHeight="1">
      <c r="A20" s="61"/>
      <c r="B20" s="64"/>
      <c r="C20" s="28" t="s">
        <v>11</v>
      </c>
      <c r="D20" s="37">
        <f t="shared" ref="D20:D22" si="0">E20+F20+G20</f>
        <v>24023.89</v>
      </c>
      <c r="E20" s="39">
        <v>309.48</v>
      </c>
      <c r="F20" s="37">
        <v>23714.41</v>
      </c>
      <c r="G20" s="39">
        <v>0</v>
      </c>
      <c r="H20" s="80"/>
      <c r="I20" s="82"/>
      <c r="J20" s="82"/>
      <c r="K20" s="82"/>
    </row>
    <row r="21" spans="1:12" ht="24" customHeight="1">
      <c r="A21" s="61"/>
      <c r="B21" s="64"/>
      <c r="C21" s="28" t="s">
        <v>12</v>
      </c>
      <c r="D21" s="37">
        <f t="shared" si="0"/>
        <v>32558.41</v>
      </c>
      <c r="E21" s="39">
        <v>0</v>
      </c>
      <c r="F21" s="37">
        <v>32558.41</v>
      </c>
      <c r="G21" s="39">
        <v>0</v>
      </c>
      <c r="H21" s="80"/>
      <c r="I21" s="82"/>
      <c r="J21" s="82"/>
      <c r="K21" s="82"/>
    </row>
    <row r="22" spans="1:12" s="3" customFormat="1" ht="24" customHeight="1">
      <c r="A22" s="61"/>
      <c r="B22" s="64"/>
      <c r="C22" s="28" t="s">
        <v>13</v>
      </c>
      <c r="D22" s="37">
        <f t="shared" si="0"/>
        <v>32569.3</v>
      </c>
      <c r="E22" s="39">
        <v>0</v>
      </c>
      <c r="F22" s="52">
        <v>32569.3</v>
      </c>
      <c r="G22" s="39">
        <v>0</v>
      </c>
      <c r="H22" s="80"/>
      <c r="I22" s="82"/>
      <c r="J22" s="82"/>
      <c r="K22" s="82"/>
    </row>
    <row r="23" spans="1:12" s="3" customFormat="1" ht="24" customHeight="1">
      <c r="A23" s="61"/>
      <c r="B23" s="64"/>
      <c r="C23" s="28" t="s">
        <v>25</v>
      </c>
      <c r="D23" s="37">
        <f>E23+F23+G23</f>
        <v>31949.279999999999</v>
      </c>
      <c r="E23" s="39">
        <v>0</v>
      </c>
      <c r="F23" s="37">
        <v>31949.279999999999</v>
      </c>
      <c r="G23" s="39">
        <v>0</v>
      </c>
      <c r="H23" s="80"/>
      <c r="I23" s="82"/>
      <c r="J23" s="82"/>
      <c r="K23" s="82"/>
    </row>
    <row r="24" spans="1:12" s="3" customFormat="1" ht="24" customHeight="1">
      <c r="A24" s="62"/>
      <c r="B24" s="65"/>
      <c r="C24" s="28" t="s">
        <v>44</v>
      </c>
      <c r="D24" s="37">
        <f>E24+F24+G24</f>
        <v>31988.5</v>
      </c>
      <c r="E24" s="39">
        <v>0</v>
      </c>
      <c r="F24" s="37">
        <v>31988.5</v>
      </c>
      <c r="G24" s="39">
        <v>0</v>
      </c>
      <c r="H24" s="81"/>
      <c r="I24" s="67"/>
      <c r="J24" s="67"/>
      <c r="K24" s="67"/>
    </row>
    <row r="25" spans="1:12" ht="15.75">
      <c r="A25" s="26">
        <v>1</v>
      </c>
      <c r="B25" s="26">
        <v>2</v>
      </c>
      <c r="C25" s="27">
        <v>3</v>
      </c>
      <c r="D25" s="38">
        <v>4</v>
      </c>
      <c r="E25" s="38">
        <v>5</v>
      </c>
      <c r="F25" s="38">
        <v>6</v>
      </c>
      <c r="G25" s="38">
        <v>7</v>
      </c>
      <c r="H25" s="26">
        <v>8</v>
      </c>
      <c r="I25" s="26">
        <v>9</v>
      </c>
      <c r="J25" s="26">
        <v>10</v>
      </c>
      <c r="K25" s="26">
        <v>11</v>
      </c>
    </row>
    <row r="26" spans="1:12" ht="32.25" customHeight="1">
      <c r="A26" s="60" t="s">
        <v>14</v>
      </c>
      <c r="B26" s="63" t="s">
        <v>39</v>
      </c>
      <c r="C26" s="29" t="s">
        <v>10</v>
      </c>
      <c r="D26" s="37">
        <f t="shared" ref="D26:D43" si="1">E26+F26+G26</f>
        <v>44712.700000000004</v>
      </c>
      <c r="E26" s="39">
        <v>769.8</v>
      </c>
      <c r="F26" s="39">
        <v>43942.9</v>
      </c>
      <c r="G26" s="39">
        <v>0</v>
      </c>
      <c r="H26" s="79">
        <v>467</v>
      </c>
      <c r="I26" s="66" t="s">
        <v>53</v>
      </c>
      <c r="J26" s="66" t="s">
        <v>36</v>
      </c>
      <c r="K26" s="66"/>
    </row>
    <row r="27" spans="1:12" ht="32.25" customHeight="1">
      <c r="A27" s="61"/>
      <c r="B27" s="64"/>
      <c r="C27" s="29" t="s">
        <v>11</v>
      </c>
      <c r="D27" s="37">
        <f t="shared" si="1"/>
        <v>44608.13</v>
      </c>
      <c r="E27" s="39">
        <v>551.03</v>
      </c>
      <c r="F27" s="39">
        <v>44057.1</v>
      </c>
      <c r="G27" s="39">
        <v>0</v>
      </c>
      <c r="H27" s="80"/>
      <c r="I27" s="82"/>
      <c r="J27" s="82"/>
      <c r="K27" s="82"/>
    </row>
    <row r="28" spans="1:12" ht="32.25" customHeight="1">
      <c r="A28" s="61"/>
      <c r="B28" s="64"/>
      <c r="C28" s="29" t="s">
        <v>12</v>
      </c>
      <c r="D28" s="37">
        <f t="shared" si="1"/>
        <v>44707.99</v>
      </c>
      <c r="E28" s="39">
        <v>0</v>
      </c>
      <c r="F28" s="39">
        <v>44707.99</v>
      </c>
      <c r="G28" s="39">
        <v>0</v>
      </c>
      <c r="H28" s="80"/>
      <c r="I28" s="82"/>
      <c r="J28" s="82"/>
      <c r="K28" s="82"/>
    </row>
    <row r="29" spans="1:12" s="3" customFormat="1" ht="32.25" customHeight="1">
      <c r="A29" s="61"/>
      <c r="B29" s="64"/>
      <c r="C29" s="29" t="s">
        <v>13</v>
      </c>
      <c r="D29" s="37">
        <f t="shared" si="1"/>
        <v>47675.74</v>
      </c>
      <c r="E29" s="39">
        <v>0</v>
      </c>
      <c r="F29" s="51">
        <v>47675.74</v>
      </c>
      <c r="G29" s="39">
        <v>0</v>
      </c>
      <c r="H29" s="80"/>
      <c r="I29" s="82"/>
      <c r="J29" s="82"/>
      <c r="K29" s="82"/>
      <c r="L29" s="50"/>
    </row>
    <row r="30" spans="1:12" s="3" customFormat="1" ht="32.25" customHeight="1">
      <c r="A30" s="61"/>
      <c r="B30" s="64"/>
      <c r="C30" s="29" t="s">
        <v>25</v>
      </c>
      <c r="D30" s="37">
        <f t="shared" si="1"/>
        <v>42991.46</v>
      </c>
      <c r="E30" s="39">
        <v>0</v>
      </c>
      <c r="F30" s="39">
        <v>42991.46</v>
      </c>
      <c r="G30" s="39">
        <v>0</v>
      </c>
      <c r="H30" s="80"/>
      <c r="I30" s="82"/>
      <c r="J30" s="82"/>
      <c r="K30" s="82"/>
    </row>
    <row r="31" spans="1:12" s="3" customFormat="1" ht="32.25" customHeight="1">
      <c r="A31" s="62"/>
      <c r="B31" s="65"/>
      <c r="C31" s="29" t="s">
        <v>44</v>
      </c>
      <c r="D31" s="37">
        <f t="shared" si="1"/>
        <v>43028.52</v>
      </c>
      <c r="E31" s="39">
        <v>0</v>
      </c>
      <c r="F31" s="39">
        <v>43028.52</v>
      </c>
      <c r="G31" s="39">
        <v>0</v>
      </c>
      <c r="H31" s="81"/>
      <c r="I31" s="67"/>
      <c r="J31" s="67"/>
      <c r="K31" s="67"/>
    </row>
    <row r="32" spans="1:12" ht="27.6" customHeight="1">
      <c r="A32" s="60" t="s">
        <v>15</v>
      </c>
      <c r="B32" s="63" t="s">
        <v>16</v>
      </c>
      <c r="C32" s="29" t="s">
        <v>10</v>
      </c>
      <c r="D32" s="37">
        <f t="shared" si="1"/>
        <v>9880.9</v>
      </c>
      <c r="E32" s="39">
        <v>176</v>
      </c>
      <c r="F32" s="37">
        <v>8919.1</v>
      </c>
      <c r="G32" s="39">
        <v>785.8</v>
      </c>
      <c r="H32" s="79">
        <v>467</v>
      </c>
      <c r="I32" s="66" t="s">
        <v>48</v>
      </c>
      <c r="J32" s="66">
        <v>241</v>
      </c>
      <c r="K32" s="66"/>
    </row>
    <row r="33" spans="1:11" ht="27.6" customHeight="1">
      <c r="A33" s="61"/>
      <c r="B33" s="64"/>
      <c r="C33" s="29" t="s">
        <v>11</v>
      </c>
      <c r="D33" s="37">
        <f t="shared" si="1"/>
        <v>10234.649999999998</v>
      </c>
      <c r="E33" s="39">
        <v>127.05</v>
      </c>
      <c r="F33" s="37">
        <v>9311.7999999999993</v>
      </c>
      <c r="G33" s="39">
        <v>795.8</v>
      </c>
      <c r="H33" s="80"/>
      <c r="I33" s="82"/>
      <c r="J33" s="82"/>
      <c r="K33" s="82"/>
    </row>
    <row r="34" spans="1:11" ht="27.6" customHeight="1">
      <c r="A34" s="61"/>
      <c r="B34" s="64"/>
      <c r="C34" s="29" t="s">
        <v>12</v>
      </c>
      <c r="D34" s="37">
        <f t="shared" si="1"/>
        <v>11232.48</v>
      </c>
      <c r="E34" s="39">
        <v>0</v>
      </c>
      <c r="F34" s="37">
        <v>10519.23</v>
      </c>
      <c r="G34" s="39">
        <v>713.25</v>
      </c>
      <c r="H34" s="80"/>
      <c r="I34" s="82"/>
      <c r="J34" s="82"/>
      <c r="K34" s="82"/>
    </row>
    <row r="35" spans="1:11" s="3" customFormat="1" ht="27.6" customHeight="1">
      <c r="A35" s="61"/>
      <c r="B35" s="64"/>
      <c r="C35" s="29" t="s">
        <v>13</v>
      </c>
      <c r="D35" s="37">
        <f t="shared" si="1"/>
        <v>11521.9</v>
      </c>
      <c r="E35" s="39">
        <v>0</v>
      </c>
      <c r="F35" s="37">
        <v>10705.9</v>
      </c>
      <c r="G35" s="39">
        <v>816</v>
      </c>
      <c r="H35" s="80"/>
      <c r="I35" s="82"/>
      <c r="J35" s="82"/>
      <c r="K35" s="82"/>
    </row>
    <row r="36" spans="1:11" s="3" customFormat="1" ht="27.6" customHeight="1">
      <c r="A36" s="61"/>
      <c r="B36" s="64"/>
      <c r="C36" s="29" t="s">
        <v>25</v>
      </c>
      <c r="D36" s="37">
        <f t="shared" si="1"/>
        <v>11553.91</v>
      </c>
      <c r="E36" s="39">
        <v>0</v>
      </c>
      <c r="F36" s="37">
        <v>10727.91</v>
      </c>
      <c r="G36" s="39">
        <v>826</v>
      </c>
      <c r="H36" s="80"/>
      <c r="I36" s="82"/>
      <c r="J36" s="82"/>
      <c r="K36" s="82"/>
    </row>
    <row r="37" spans="1:11" s="3" customFormat="1" ht="27.6" customHeight="1">
      <c r="A37" s="62"/>
      <c r="B37" s="65"/>
      <c r="C37" s="29" t="s">
        <v>44</v>
      </c>
      <c r="D37" s="37">
        <f t="shared" si="1"/>
        <v>11574.97</v>
      </c>
      <c r="E37" s="39">
        <v>0</v>
      </c>
      <c r="F37" s="37">
        <v>10748.97</v>
      </c>
      <c r="G37" s="39">
        <v>826</v>
      </c>
      <c r="H37" s="81"/>
      <c r="I37" s="67"/>
      <c r="J37" s="67"/>
      <c r="K37" s="67"/>
    </row>
    <row r="38" spans="1:11" ht="25.5" customHeight="1">
      <c r="A38" s="60" t="s">
        <v>17</v>
      </c>
      <c r="B38" s="63" t="s">
        <v>18</v>
      </c>
      <c r="C38" s="29" t="s">
        <v>10</v>
      </c>
      <c r="D38" s="37">
        <f t="shared" si="1"/>
        <v>23040.2</v>
      </c>
      <c r="E38" s="39">
        <v>0</v>
      </c>
      <c r="F38" s="39">
        <v>23040.2</v>
      </c>
      <c r="G38" s="39">
        <v>0</v>
      </c>
      <c r="H38" s="79">
        <v>467</v>
      </c>
      <c r="I38" s="66" t="s">
        <v>54</v>
      </c>
      <c r="J38" s="66" t="s">
        <v>37</v>
      </c>
      <c r="K38" s="66"/>
    </row>
    <row r="39" spans="1:11" ht="25.5" customHeight="1">
      <c r="A39" s="61"/>
      <c r="B39" s="64"/>
      <c r="C39" s="29" t="s">
        <v>11</v>
      </c>
      <c r="D39" s="37">
        <f t="shared" si="1"/>
        <v>24164.11</v>
      </c>
      <c r="E39" s="39">
        <v>301.56</v>
      </c>
      <c r="F39" s="39">
        <v>23862.55</v>
      </c>
      <c r="G39" s="39">
        <v>0</v>
      </c>
      <c r="H39" s="80"/>
      <c r="I39" s="82"/>
      <c r="J39" s="82"/>
      <c r="K39" s="82"/>
    </row>
    <row r="40" spans="1:11" ht="25.5" customHeight="1">
      <c r="A40" s="61"/>
      <c r="B40" s="64"/>
      <c r="C40" s="29" t="s">
        <v>12</v>
      </c>
      <c r="D40" s="37">
        <f t="shared" si="1"/>
        <v>25290.69</v>
      </c>
      <c r="E40" s="39">
        <v>0</v>
      </c>
      <c r="F40" s="39">
        <v>25290.69</v>
      </c>
      <c r="G40" s="39">
        <v>0</v>
      </c>
      <c r="H40" s="80"/>
      <c r="I40" s="82"/>
      <c r="J40" s="82"/>
      <c r="K40" s="82"/>
    </row>
    <row r="41" spans="1:11" s="3" customFormat="1" ht="25.5" customHeight="1">
      <c r="A41" s="61"/>
      <c r="B41" s="64"/>
      <c r="C41" s="29" t="s">
        <v>13</v>
      </c>
      <c r="D41" s="37">
        <f t="shared" si="1"/>
        <v>25224.95</v>
      </c>
      <c r="E41" s="39">
        <v>0</v>
      </c>
      <c r="F41" s="39">
        <v>25224.95</v>
      </c>
      <c r="G41" s="39">
        <v>0</v>
      </c>
      <c r="H41" s="80"/>
      <c r="I41" s="82"/>
      <c r="J41" s="82"/>
      <c r="K41" s="82"/>
    </row>
    <row r="42" spans="1:11" s="3" customFormat="1" ht="25.5" customHeight="1">
      <c r="A42" s="61"/>
      <c r="B42" s="64"/>
      <c r="C42" s="29" t="s">
        <v>25</v>
      </c>
      <c r="D42" s="37">
        <f t="shared" si="1"/>
        <v>25209.4</v>
      </c>
      <c r="E42" s="39">
        <v>0</v>
      </c>
      <c r="F42" s="39">
        <v>25209.4</v>
      </c>
      <c r="G42" s="39">
        <v>0</v>
      </c>
      <c r="H42" s="80"/>
      <c r="I42" s="82"/>
      <c r="J42" s="82"/>
      <c r="K42" s="82"/>
    </row>
    <row r="43" spans="1:11" s="3" customFormat="1" ht="25.5" customHeight="1">
      <c r="A43" s="62"/>
      <c r="B43" s="65"/>
      <c r="C43" s="29" t="s">
        <v>44</v>
      </c>
      <c r="D43" s="37">
        <f t="shared" si="1"/>
        <v>25230.639999999999</v>
      </c>
      <c r="E43" s="39">
        <v>0</v>
      </c>
      <c r="F43" s="39">
        <v>25230.639999999999</v>
      </c>
      <c r="G43" s="39">
        <v>0</v>
      </c>
      <c r="H43" s="81"/>
      <c r="I43" s="67"/>
      <c r="J43" s="67"/>
      <c r="K43" s="67"/>
    </row>
    <row r="44" spans="1:11" s="3" customFormat="1" ht="19.5" customHeight="1">
      <c r="A44" s="26">
        <v>1</v>
      </c>
      <c r="B44" s="26">
        <v>2</v>
      </c>
      <c r="C44" s="27">
        <v>3</v>
      </c>
      <c r="D44" s="38">
        <v>4</v>
      </c>
      <c r="E44" s="38">
        <v>5</v>
      </c>
      <c r="F44" s="38">
        <v>6</v>
      </c>
      <c r="G44" s="38">
        <v>7</v>
      </c>
      <c r="H44" s="26">
        <v>8</v>
      </c>
      <c r="I44" s="26">
        <v>9</v>
      </c>
      <c r="J44" s="26">
        <v>10</v>
      </c>
      <c r="K44" s="26">
        <v>11</v>
      </c>
    </row>
    <row r="45" spans="1:11" ht="21.2" customHeight="1">
      <c r="A45" s="63" t="s">
        <v>19</v>
      </c>
      <c r="B45" s="63" t="s">
        <v>62</v>
      </c>
      <c r="C45" s="29" t="s">
        <v>10</v>
      </c>
      <c r="D45" s="37">
        <f t="shared" ref="D45:D64" si="2">E45+F45+G45</f>
        <v>1209.8</v>
      </c>
      <c r="E45" s="37">
        <v>0</v>
      </c>
      <c r="F45" s="37">
        <v>1209.8</v>
      </c>
      <c r="G45" s="37">
        <v>0</v>
      </c>
      <c r="H45" s="79" t="s">
        <v>51</v>
      </c>
      <c r="I45" s="66" t="s">
        <v>50</v>
      </c>
      <c r="J45" s="66" t="s">
        <v>45</v>
      </c>
      <c r="K45" s="66"/>
    </row>
    <row r="46" spans="1:11" ht="21.2" customHeight="1">
      <c r="A46" s="64"/>
      <c r="B46" s="64"/>
      <c r="C46" s="29" t="s">
        <v>11</v>
      </c>
      <c r="D46" s="37">
        <f t="shared" si="2"/>
        <v>1006.78</v>
      </c>
      <c r="E46" s="37">
        <v>0</v>
      </c>
      <c r="F46" s="37">
        <v>1006.78</v>
      </c>
      <c r="G46" s="37">
        <v>0</v>
      </c>
      <c r="H46" s="80"/>
      <c r="I46" s="82"/>
      <c r="J46" s="82"/>
      <c r="K46" s="82"/>
    </row>
    <row r="47" spans="1:11" ht="21.2" customHeight="1">
      <c r="A47" s="64"/>
      <c r="B47" s="64"/>
      <c r="C47" s="29" t="s">
        <v>12</v>
      </c>
      <c r="D47" s="37">
        <f t="shared" si="2"/>
        <v>2250.09</v>
      </c>
      <c r="E47" s="37">
        <v>0</v>
      </c>
      <c r="F47" s="37">
        <f>F53+F59+F65+F72+F78</f>
        <v>2250.09</v>
      </c>
      <c r="G47" s="37">
        <v>0</v>
      </c>
      <c r="H47" s="80"/>
      <c r="I47" s="82"/>
      <c r="J47" s="82"/>
      <c r="K47" s="82"/>
    </row>
    <row r="48" spans="1:11" s="3" customFormat="1" ht="21.2" customHeight="1">
      <c r="A48" s="64"/>
      <c r="B48" s="64"/>
      <c r="C48" s="29" t="s">
        <v>13</v>
      </c>
      <c r="D48" s="37">
        <f t="shared" si="2"/>
        <v>1654.11</v>
      </c>
      <c r="E48" s="37">
        <v>0</v>
      </c>
      <c r="F48" s="37">
        <f>F54+F60+F66+F73+F79</f>
        <v>1654.11</v>
      </c>
      <c r="G48" s="37">
        <v>0</v>
      </c>
      <c r="H48" s="80"/>
      <c r="I48" s="82"/>
      <c r="J48" s="82"/>
      <c r="K48" s="82"/>
    </row>
    <row r="49" spans="1:11" s="3" customFormat="1" ht="21.2" customHeight="1">
      <c r="A49" s="64"/>
      <c r="B49" s="64"/>
      <c r="C49" s="29" t="s">
        <v>25</v>
      </c>
      <c r="D49" s="37">
        <f t="shared" si="2"/>
        <v>1654.11</v>
      </c>
      <c r="E49" s="37">
        <v>0</v>
      </c>
      <c r="F49" s="37">
        <f>1573.11+81</f>
        <v>1654.11</v>
      </c>
      <c r="G49" s="37">
        <v>0</v>
      </c>
      <c r="H49" s="80"/>
      <c r="I49" s="82"/>
      <c r="J49" s="82"/>
      <c r="K49" s="82"/>
    </row>
    <row r="50" spans="1:11" s="3" customFormat="1" ht="21.2" customHeight="1">
      <c r="A50" s="65"/>
      <c r="B50" s="65"/>
      <c r="C50" s="29" t="s">
        <v>44</v>
      </c>
      <c r="D50" s="37">
        <f t="shared" si="2"/>
        <v>1654.11</v>
      </c>
      <c r="E50" s="37">
        <v>0</v>
      </c>
      <c r="F50" s="37">
        <f>1578.11+76</f>
        <v>1654.11</v>
      </c>
      <c r="G50" s="37">
        <v>0</v>
      </c>
      <c r="H50" s="81"/>
      <c r="I50" s="67"/>
      <c r="J50" s="67"/>
      <c r="K50" s="67"/>
    </row>
    <row r="51" spans="1:11" ht="21.2" customHeight="1">
      <c r="A51" s="60" t="s">
        <v>20</v>
      </c>
      <c r="B51" s="63" t="s">
        <v>21</v>
      </c>
      <c r="C51" s="28" t="s">
        <v>10</v>
      </c>
      <c r="D51" s="37">
        <f t="shared" si="2"/>
        <v>99</v>
      </c>
      <c r="E51" s="39">
        <v>0</v>
      </c>
      <c r="F51" s="37">
        <v>99</v>
      </c>
      <c r="G51" s="39">
        <v>0</v>
      </c>
      <c r="H51" s="79">
        <v>467</v>
      </c>
      <c r="I51" s="66" t="s">
        <v>56</v>
      </c>
      <c r="J51" s="66" t="s">
        <v>35</v>
      </c>
      <c r="K51" s="66"/>
    </row>
    <row r="52" spans="1:11" ht="21.2" customHeight="1">
      <c r="A52" s="61"/>
      <c r="B52" s="64"/>
      <c r="C52" s="28" t="s">
        <v>11</v>
      </c>
      <c r="D52" s="37">
        <f t="shared" si="2"/>
        <v>230.81299999999999</v>
      </c>
      <c r="E52" s="39">
        <v>0</v>
      </c>
      <c r="F52" s="41">
        <v>230.81299999999999</v>
      </c>
      <c r="G52" s="39">
        <v>0</v>
      </c>
      <c r="H52" s="80"/>
      <c r="I52" s="82"/>
      <c r="J52" s="82"/>
      <c r="K52" s="82"/>
    </row>
    <row r="53" spans="1:11" ht="21.2" customHeight="1">
      <c r="A53" s="61"/>
      <c r="B53" s="64"/>
      <c r="C53" s="28" t="s">
        <v>12</v>
      </c>
      <c r="D53" s="37">
        <f t="shared" si="2"/>
        <v>237.18</v>
      </c>
      <c r="E53" s="39">
        <v>0</v>
      </c>
      <c r="F53" s="37">
        <v>237.18</v>
      </c>
      <c r="G53" s="39">
        <v>0</v>
      </c>
      <c r="H53" s="80"/>
      <c r="I53" s="82"/>
      <c r="J53" s="82"/>
      <c r="K53" s="82"/>
    </row>
    <row r="54" spans="1:11" s="3" customFormat="1" ht="21.2" customHeight="1">
      <c r="A54" s="61"/>
      <c r="B54" s="64"/>
      <c r="C54" s="28" t="s">
        <v>13</v>
      </c>
      <c r="D54" s="37">
        <f t="shared" si="2"/>
        <v>57.62</v>
      </c>
      <c r="E54" s="39">
        <v>0</v>
      </c>
      <c r="F54" s="37">
        <v>57.62</v>
      </c>
      <c r="G54" s="39">
        <v>0</v>
      </c>
      <c r="H54" s="80"/>
      <c r="I54" s="82"/>
      <c r="J54" s="82"/>
      <c r="K54" s="82"/>
    </row>
    <row r="55" spans="1:11" s="3" customFormat="1" ht="21.2" customHeight="1">
      <c r="A55" s="61"/>
      <c r="B55" s="64"/>
      <c r="C55" s="28" t="s">
        <v>25</v>
      </c>
      <c r="D55" s="37">
        <f t="shared" si="2"/>
        <v>57.62</v>
      </c>
      <c r="E55" s="39">
        <v>0</v>
      </c>
      <c r="F55" s="37">
        <v>57.62</v>
      </c>
      <c r="G55" s="39">
        <v>0</v>
      </c>
      <c r="H55" s="80"/>
      <c r="I55" s="82"/>
      <c r="J55" s="82"/>
      <c r="K55" s="82"/>
    </row>
    <row r="56" spans="1:11" s="3" customFormat="1" ht="21.2" customHeight="1">
      <c r="A56" s="62"/>
      <c r="B56" s="65"/>
      <c r="C56" s="28" t="s">
        <v>44</v>
      </c>
      <c r="D56" s="37">
        <f t="shared" si="2"/>
        <v>57.62</v>
      </c>
      <c r="E56" s="39">
        <v>0</v>
      </c>
      <c r="F56" s="37">
        <v>57.62</v>
      </c>
      <c r="G56" s="39">
        <v>0</v>
      </c>
      <c r="H56" s="81"/>
      <c r="I56" s="67"/>
      <c r="J56" s="67"/>
      <c r="K56" s="67"/>
    </row>
    <row r="57" spans="1:11" ht="21.2" customHeight="1">
      <c r="A57" s="60" t="s">
        <v>22</v>
      </c>
      <c r="B57" s="63" t="s">
        <v>63</v>
      </c>
      <c r="C57" s="30" t="s">
        <v>10</v>
      </c>
      <c r="D57" s="42">
        <f t="shared" si="2"/>
        <v>550.79999999999995</v>
      </c>
      <c r="E57" s="43">
        <v>0</v>
      </c>
      <c r="F57" s="42">
        <v>550.79999999999995</v>
      </c>
      <c r="G57" s="39">
        <v>0</v>
      </c>
      <c r="H57" s="79">
        <v>467</v>
      </c>
      <c r="I57" s="66" t="s">
        <v>55</v>
      </c>
      <c r="J57" s="66">
        <v>226</v>
      </c>
      <c r="K57" s="66"/>
    </row>
    <row r="58" spans="1:11" ht="21.2" customHeight="1">
      <c r="A58" s="61"/>
      <c r="B58" s="64"/>
      <c r="C58" s="30" t="s">
        <v>11</v>
      </c>
      <c r="D58" s="42">
        <f t="shared" si="2"/>
        <v>346.262</v>
      </c>
      <c r="E58" s="43">
        <v>0</v>
      </c>
      <c r="F58" s="42">
        <v>346.262</v>
      </c>
      <c r="G58" s="39">
        <v>0</v>
      </c>
      <c r="H58" s="80"/>
      <c r="I58" s="82"/>
      <c r="J58" s="82"/>
      <c r="K58" s="82"/>
    </row>
    <row r="59" spans="1:11" ht="21.2" customHeight="1">
      <c r="A59" s="61"/>
      <c r="B59" s="64"/>
      <c r="C59" s="30" t="s">
        <v>12</v>
      </c>
      <c r="D59" s="42">
        <f t="shared" si="2"/>
        <v>396.32</v>
      </c>
      <c r="E59" s="43">
        <v>0</v>
      </c>
      <c r="F59" s="42">
        <v>396.32</v>
      </c>
      <c r="G59" s="39">
        <v>0</v>
      </c>
      <c r="H59" s="80"/>
      <c r="I59" s="82"/>
      <c r="J59" s="82"/>
      <c r="K59" s="82"/>
    </row>
    <row r="60" spans="1:11" s="3" customFormat="1" ht="21.2" customHeight="1">
      <c r="A60" s="61"/>
      <c r="B60" s="64"/>
      <c r="C60" s="30" t="s">
        <v>13</v>
      </c>
      <c r="D60" s="42">
        <f t="shared" si="2"/>
        <v>1195.23</v>
      </c>
      <c r="E60" s="43">
        <v>0</v>
      </c>
      <c r="F60" s="42">
        <v>1195.23</v>
      </c>
      <c r="G60" s="39">
        <v>0</v>
      </c>
      <c r="H60" s="80"/>
      <c r="I60" s="82"/>
      <c r="J60" s="82"/>
      <c r="K60" s="82"/>
    </row>
    <row r="61" spans="1:11" s="3" customFormat="1" ht="21.2" customHeight="1">
      <c r="A61" s="61"/>
      <c r="B61" s="64"/>
      <c r="C61" s="30" t="s">
        <v>25</v>
      </c>
      <c r="D61" s="42">
        <f t="shared" si="2"/>
        <v>1195.23</v>
      </c>
      <c r="E61" s="43">
        <v>0</v>
      </c>
      <c r="F61" s="42">
        <v>1195.23</v>
      </c>
      <c r="G61" s="39">
        <v>0</v>
      </c>
      <c r="H61" s="80"/>
      <c r="I61" s="82"/>
      <c r="J61" s="82"/>
      <c r="K61" s="82"/>
    </row>
    <row r="62" spans="1:11" s="3" customFormat="1" ht="21.2" customHeight="1">
      <c r="A62" s="62"/>
      <c r="B62" s="65"/>
      <c r="C62" s="30" t="s">
        <v>44</v>
      </c>
      <c r="D62" s="42">
        <f t="shared" si="2"/>
        <v>1195.23</v>
      </c>
      <c r="E62" s="43">
        <v>0</v>
      </c>
      <c r="F62" s="42">
        <v>1195.23</v>
      </c>
      <c r="G62" s="39">
        <v>0</v>
      </c>
      <c r="H62" s="81"/>
      <c r="I62" s="67"/>
      <c r="J62" s="67"/>
      <c r="K62" s="67"/>
    </row>
    <row r="63" spans="1:11" ht="21.2" customHeight="1">
      <c r="A63" s="60" t="s">
        <v>23</v>
      </c>
      <c r="B63" s="63" t="s">
        <v>64</v>
      </c>
      <c r="C63" s="28" t="s">
        <v>10</v>
      </c>
      <c r="D63" s="42">
        <f t="shared" si="2"/>
        <v>560</v>
      </c>
      <c r="E63" s="39">
        <v>0</v>
      </c>
      <c r="F63" s="39">
        <v>560</v>
      </c>
      <c r="G63" s="39">
        <v>0</v>
      </c>
      <c r="H63" s="79">
        <v>467</v>
      </c>
      <c r="I63" s="66" t="s">
        <v>57</v>
      </c>
      <c r="J63" s="66" t="s">
        <v>34</v>
      </c>
      <c r="K63" s="66"/>
    </row>
    <row r="64" spans="1:11" ht="21.2" customHeight="1">
      <c r="A64" s="61"/>
      <c r="B64" s="64"/>
      <c r="C64" s="28" t="s">
        <v>11</v>
      </c>
      <c r="D64" s="42">
        <f t="shared" si="2"/>
        <v>429.70299999999997</v>
      </c>
      <c r="E64" s="39">
        <v>0</v>
      </c>
      <c r="F64" s="44">
        <v>429.70299999999997</v>
      </c>
      <c r="G64" s="39">
        <v>0</v>
      </c>
      <c r="H64" s="80"/>
      <c r="I64" s="82"/>
      <c r="J64" s="82"/>
      <c r="K64" s="82"/>
    </row>
    <row r="65" spans="1:11" ht="21.2" customHeight="1">
      <c r="A65" s="61"/>
      <c r="B65" s="64"/>
      <c r="C65" s="28" t="s">
        <v>12</v>
      </c>
      <c r="D65" s="37">
        <f>E65+F65+G65</f>
        <v>367.44</v>
      </c>
      <c r="E65" s="39">
        <v>0</v>
      </c>
      <c r="F65" s="39">
        <v>367.44</v>
      </c>
      <c r="G65" s="39">
        <v>0</v>
      </c>
      <c r="H65" s="80"/>
      <c r="I65" s="82"/>
      <c r="J65" s="82"/>
      <c r="K65" s="82"/>
    </row>
    <row r="66" spans="1:11" s="3" customFormat="1" ht="21.2" customHeight="1">
      <c r="A66" s="61"/>
      <c r="B66" s="64"/>
      <c r="C66" s="28" t="s">
        <v>13</v>
      </c>
      <c r="D66" s="37">
        <f t="shared" ref="D66:D68" si="3">E66+F66+G66</f>
        <v>314.82</v>
      </c>
      <c r="E66" s="39">
        <v>0</v>
      </c>
      <c r="F66" s="39">
        <f>320.26-5.44</f>
        <v>314.82</v>
      </c>
      <c r="G66" s="39">
        <v>0</v>
      </c>
      <c r="H66" s="80"/>
      <c r="I66" s="82"/>
      <c r="J66" s="82"/>
      <c r="K66" s="82"/>
    </row>
    <row r="67" spans="1:11" s="3" customFormat="1" ht="21.2" customHeight="1">
      <c r="A67" s="61"/>
      <c r="B67" s="64"/>
      <c r="C67" s="28" t="s">
        <v>25</v>
      </c>
      <c r="D67" s="37">
        <f t="shared" si="3"/>
        <v>320.26</v>
      </c>
      <c r="E67" s="39">
        <v>0</v>
      </c>
      <c r="F67" s="39">
        <v>320.26</v>
      </c>
      <c r="G67" s="39">
        <v>0</v>
      </c>
      <c r="H67" s="80"/>
      <c r="I67" s="82"/>
      <c r="J67" s="82"/>
      <c r="K67" s="82"/>
    </row>
    <row r="68" spans="1:11" s="3" customFormat="1" ht="21" customHeight="1">
      <c r="A68" s="62"/>
      <c r="B68" s="65"/>
      <c r="C68" s="28" t="s">
        <v>44</v>
      </c>
      <c r="D68" s="37">
        <f t="shared" si="3"/>
        <v>325.26</v>
      </c>
      <c r="E68" s="39">
        <v>0</v>
      </c>
      <c r="F68" s="39">
        <v>325.26</v>
      </c>
      <c r="G68" s="39">
        <v>0</v>
      </c>
      <c r="H68" s="81"/>
      <c r="I68" s="67"/>
      <c r="J68" s="67"/>
      <c r="K68" s="67"/>
    </row>
    <row r="69" spans="1:11" s="3" customFormat="1" ht="16.5" customHeight="1">
      <c r="A69" s="26">
        <v>1</v>
      </c>
      <c r="B69" s="26">
        <v>2</v>
      </c>
      <c r="C69" s="27">
        <v>3</v>
      </c>
      <c r="D69" s="38">
        <v>4</v>
      </c>
      <c r="E69" s="38">
        <v>5</v>
      </c>
      <c r="F69" s="38">
        <v>6</v>
      </c>
      <c r="G69" s="38">
        <v>7</v>
      </c>
      <c r="H69" s="26">
        <v>8</v>
      </c>
      <c r="I69" s="26">
        <v>9</v>
      </c>
      <c r="J69" s="26">
        <v>10</v>
      </c>
      <c r="K69" s="26">
        <v>11</v>
      </c>
    </row>
    <row r="70" spans="1:11" s="3" customFormat="1" ht="15" customHeight="1">
      <c r="A70" s="60" t="s">
        <v>32</v>
      </c>
      <c r="B70" s="63" t="s">
        <v>33</v>
      </c>
      <c r="C70" s="28" t="s">
        <v>10</v>
      </c>
      <c r="D70" s="37">
        <f t="shared" ref="D70:D77" si="4">E70+F70+G70</f>
        <v>0</v>
      </c>
      <c r="E70" s="39">
        <v>0</v>
      </c>
      <c r="F70" s="39">
        <v>0</v>
      </c>
      <c r="G70" s="39">
        <v>0</v>
      </c>
      <c r="H70" s="79">
        <v>456</v>
      </c>
      <c r="I70" s="66" t="s">
        <v>61</v>
      </c>
      <c r="J70" s="66">
        <v>950</v>
      </c>
      <c r="K70" s="66"/>
    </row>
    <row r="71" spans="1:11" s="3" customFormat="1" ht="15" customHeight="1">
      <c r="A71" s="61"/>
      <c r="B71" s="64"/>
      <c r="C71" s="28" t="s">
        <v>11</v>
      </c>
      <c r="D71" s="37">
        <f t="shared" si="4"/>
        <v>0</v>
      </c>
      <c r="E71" s="39">
        <v>0</v>
      </c>
      <c r="F71" s="39">
        <v>0</v>
      </c>
      <c r="G71" s="39">
        <v>0</v>
      </c>
      <c r="H71" s="80"/>
      <c r="I71" s="82"/>
      <c r="J71" s="82"/>
      <c r="K71" s="82"/>
    </row>
    <row r="72" spans="1:11" s="3" customFormat="1" ht="15" customHeight="1">
      <c r="A72" s="61"/>
      <c r="B72" s="64"/>
      <c r="C72" s="28" t="s">
        <v>12</v>
      </c>
      <c r="D72" s="37">
        <f t="shared" si="4"/>
        <v>1213.8800000000001</v>
      </c>
      <c r="E72" s="39">
        <v>0</v>
      </c>
      <c r="F72" s="39">
        <v>1213.8800000000001</v>
      </c>
      <c r="G72" s="39">
        <v>0</v>
      </c>
      <c r="H72" s="80"/>
      <c r="I72" s="82"/>
      <c r="J72" s="82"/>
      <c r="K72" s="82"/>
    </row>
    <row r="73" spans="1:11" s="3" customFormat="1" ht="15" customHeight="1">
      <c r="A73" s="61"/>
      <c r="B73" s="64"/>
      <c r="C73" s="28" t="s">
        <v>13</v>
      </c>
      <c r="D73" s="37">
        <f t="shared" si="4"/>
        <v>0</v>
      </c>
      <c r="E73" s="39">
        <v>0</v>
      </c>
      <c r="F73" s="39">
        <v>0</v>
      </c>
      <c r="G73" s="39">
        <v>0</v>
      </c>
      <c r="H73" s="80"/>
      <c r="I73" s="82"/>
      <c r="J73" s="82"/>
      <c r="K73" s="82"/>
    </row>
    <row r="74" spans="1:11" s="3" customFormat="1" ht="15" customHeight="1">
      <c r="A74" s="61"/>
      <c r="B74" s="64"/>
      <c r="C74" s="28" t="s">
        <v>25</v>
      </c>
      <c r="D74" s="37">
        <f t="shared" si="4"/>
        <v>0</v>
      </c>
      <c r="E74" s="39">
        <v>0</v>
      </c>
      <c r="F74" s="39">
        <v>0</v>
      </c>
      <c r="G74" s="39">
        <v>0</v>
      </c>
      <c r="H74" s="80"/>
      <c r="I74" s="82"/>
      <c r="J74" s="82"/>
      <c r="K74" s="82"/>
    </row>
    <row r="75" spans="1:11" s="3" customFormat="1" ht="15" customHeight="1">
      <c r="A75" s="62"/>
      <c r="B75" s="65"/>
      <c r="C75" s="28" t="s">
        <v>44</v>
      </c>
      <c r="D75" s="37">
        <f t="shared" si="4"/>
        <v>0</v>
      </c>
      <c r="E75" s="39">
        <v>0</v>
      </c>
      <c r="F75" s="39">
        <v>0</v>
      </c>
      <c r="G75" s="39">
        <v>0</v>
      </c>
      <c r="H75" s="81"/>
      <c r="I75" s="67"/>
      <c r="J75" s="67"/>
      <c r="K75" s="67"/>
    </row>
    <row r="76" spans="1:11" s="3" customFormat="1" ht="16.5" customHeight="1">
      <c r="A76" s="60" t="s">
        <v>40</v>
      </c>
      <c r="B76" s="63" t="s">
        <v>41</v>
      </c>
      <c r="C76" s="28" t="s">
        <v>10</v>
      </c>
      <c r="D76" s="37">
        <f t="shared" si="4"/>
        <v>0</v>
      </c>
      <c r="E76" s="39">
        <v>0</v>
      </c>
      <c r="F76" s="39">
        <v>0</v>
      </c>
      <c r="G76" s="39">
        <v>0</v>
      </c>
      <c r="H76" s="79">
        <v>467</v>
      </c>
      <c r="I76" s="66" t="s">
        <v>55</v>
      </c>
      <c r="J76" s="66">
        <v>310.346</v>
      </c>
      <c r="K76" s="66"/>
    </row>
    <row r="77" spans="1:11" s="3" customFormat="1" ht="16.5" customHeight="1">
      <c r="A77" s="61"/>
      <c r="B77" s="64"/>
      <c r="C77" s="28" t="s">
        <v>11</v>
      </c>
      <c r="D77" s="37">
        <f t="shared" si="4"/>
        <v>0</v>
      </c>
      <c r="E77" s="39">
        <v>0</v>
      </c>
      <c r="F77" s="44">
        <v>0</v>
      </c>
      <c r="G77" s="39">
        <v>0</v>
      </c>
      <c r="H77" s="80"/>
      <c r="I77" s="82"/>
      <c r="J77" s="82"/>
      <c r="K77" s="82"/>
    </row>
    <row r="78" spans="1:11" s="3" customFormat="1" ht="16.5" customHeight="1">
      <c r="A78" s="61"/>
      <c r="B78" s="64"/>
      <c r="C78" s="28" t="s">
        <v>12</v>
      </c>
      <c r="D78" s="37">
        <f>E78+F78+G78</f>
        <v>35.270000000000003</v>
      </c>
      <c r="E78" s="39">
        <v>0</v>
      </c>
      <c r="F78" s="39">
        <v>35.270000000000003</v>
      </c>
      <c r="G78" s="39">
        <v>0</v>
      </c>
      <c r="H78" s="80"/>
      <c r="I78" s="82"/>
      <c r="J78" s="82"/>
      <c r="K78" s="82"/>
    </row>
    <row r="79" spans="1:11" s="3" customFormat="1" ht="16.5" customHeight="1">
      <c r="A79" s="61"/>
      <c r="B79" s="64"/>
      <c r="C79" s="28" t="s">
        <v>13</v>
      </c>
      <c r="D79" s="37">
        <f t="shared" ref="D79:D93" si="5">E79+F79+G79</f>
        <v>86.44</v>
      </c>
      <c r="E79" s="39">
        <v>0</v>
      </c>
      <c r="F79" s="39">
        <f>81+5.44</f>
        <v>86.44</v>
      </c>
      <c r="G79" s="39">
        <v>0</v>
      </c>
      <c r="H79" s="80"/>
      <c r="I79" s="82"/>
      <c r="J79" s="82"/>
      <c r="K79" s="82"/>
    </row>
    <row r="80" spans="1:11" s="3" customFormat="1" ht="16.5" customHeight="1">
      <c r="A80" s="61"/>
      <c r="B80" s="64"/>
      <c r="C80" s="28" t="s">
        <v>25</v>
      </c>
      <c r="D80" s="37">
        <f t="shared" si="5"/>
        <v>81</v>
      </c>
      <c r="E80" s="39">
        <v>0</v>
      </c>
      <c r="F80" s="39">
        <v>81</v>
      </c>
      <c r="G80" s="39">
        <v>0</v>
      </c>
      <c r="H80" s="80"/>
      <c r="I80" s="82"/>
      <c r="J80" s="82"/>
      <c r="K80" s="82"/>
    </row>
    <row r="81" spans="1:12" s="3" customFormat="1" ht="16.5" customHeight="1">
      <c r="A81" s="62"/>
      <c r="B81" s="65"/>
      <c r="C81" s="28" t="s">
        <v>44</v>
      </c>
      <c r="D81" s="45">
        <f t="shared" si="5"/>
        <v>76</v>
      </c>
      <c r="E81" s="46">
        <v>0</v>
      </c>
      <c r="F81" s="46">
        <v>76</v>
      </c>
      <c r="G81" s="46">
        <v>0</v>
      </c>
      <c r="H81" s="81"/>
      <c r="I81" s="67"/>
      <c r="J81" s="67"/>
      <c r="K81" s="67"/>
    </row>
    <row r="82" spans="1:12" s="3" customFormat="1" ht="22.5" customHeight="1">
      <c r="A82" s="60" t="s">
        <v>28</v>
      </c>
      <c r="B82" s="63" t="s">
        <v>29</v>
      </c>
      <c r="C82" s="31" t="s">
        <v>10</v>
      </c>
      <c r="D82" s="45">
        <f t="shared" si="5"/>
        <v>0</v>
      </c>
      <c r="E82" s="46">
        <v>0</v>
      </c>
      <c r="F82" s="46">
        <v>0</v>
      </c>
      <c r="G82" s="46">
        <v>0</v>
      </c>
      <c r="H82" s="79">
        <v>467</v>
      </c>
      <c r="I82" s="66" t="s">
        <v>58</v>
      </c>
      <c r="J82" s="66" t="s">
        <v>47</v>
      </c>
      <c r="K82" s="66"/>
    </row>
    <row r="83" spans="1:12" s="3" customFormat="1" ht="22.5" customHeight="1">
      <c r="A83" s="61"/>
      <c r="B83" s="64"/>
      <c r="C83" s="28" t="s">
        <v>11</v>
      </c>
      <c r="D83" s="37">
        <f t="shared" si="5"/>
        <v>0</v>
      </c>
      <c r="E83" s="39">
        <v>0</v>
      </c>
      <c r="F83" s="39">
        <v>0</v>
      </c>
      <c r="G83" s="39">
        <v>0</v>
      </c>
      <c r="H83" s="80"/>
      <c r="I83" s="82"/>
      <c r="J83" s="82"/>
      <c r="K83" s="82"/>
    </row>
    <row r="84" spans="1:12" s="3" customFormat="1" ht="22.5" customHeight="1">
      <c r="A84" s="61"/>
      <c r="B84" s="64"/>
      <c r="C84" s="28" t="s">
        <v>12</v>
      </c>
      <c r="D84" s="37">
        <f t="shared" si="5"/>
        <v>26882.77</v>
      </c>
      <c r="E84" s="39">
        <v>0</v>
      </c>
      <c r="F84" s="39">
        <v>26882.77</v>
      </c>
      <c r="G84" s="39">
        <v>0</v>
      </c>
      <c r="H84" s="80"/>
      <c r="I84" s="82"/>
      <c r="J84" s="82"/>
      <c r="K84" s="82"/>
    </row>
    <row r="85" spans="1:12" s="3" customFormat="1" ht="22.5" customHeight="1">
      <c r="A85" s="61"/>
      <c r="B85" s="64"/>
      <c r="C85" s="28" t="s">
        <v>13</v>
      </c>
      <c r="D85" s="37">
        <f t="shared" si="5"/>
        <v>54808.27</v>
      </c>
      <c r="E85" s="39">
        <v>0</v>
      </c>
      <c r="F85" s="51">
        <v>54808.27</v>
      </c>
      <c r="G85" s="39">
        <v>0</v>
      </c>
      <c r="H85" s="80"/>
      <c r="I85" s="82"/>
      <c r="J85" s="82"/>
      <c r="K85" s="82"/>
      <c r="L85" s="50"/>
    </row>
    <row r="86" spans="1:12" s="3" customFormat="1" ht="22.5" customHeight="1">
      <c r="A86" s="61"/>
      <c r="B86" s="64"/>
      <c r="C86" s="28" t="s">
        <v>25</v>
      </c>
      <c r="D86" s="37">
        <f t="shared" si="5"/>
        <v>48161.26</v>
      </c>
      <c r="E86" s="39">
        <v>0</v>
      </c>
      <c r="F86" s="39">
        <v>48161.26</v>
      </c>
      <c r="G86" s="39">
        <v>0</v>
      </c>
      <c r="H86" s="80"/>
      <c r="I86" s="82"/>
      <c r="J86" s="82"/>
      <c r="K86" s="82"/>
    </row>
    <row r="87" spans="1:12" s="3" customFormat="1" ht="22.5" customHeight="1">
      <c r="A87" s="62"/>
      <c r="B87" s="65"/>
      <c r="C87" s="28" t="s">
        <v>44</v>
      </c>
      <c r="D87" s="37">
        <f t="shared" si="5"/>
        <v>48318.69</v>
      </c>
      <c r="E87" s="39">
        <v>0</v>
      </c>
      <c r="F87" s="39">
        <v>48318.69</v>
      </c>
      <c r="G87" s="39">
        <v>0</v>
      </c>
      <c r="H87" s="81"/>
      <c r="I87" s="67"/>
      <c r="J87" s="67"/>
      <c r="K87" s="67"/>
    </row>
    <row r="88" spans="1:12" s="3" customFormat="1" ht="18" customHeight="1">
      <c r="A88" s="60" t="s">
        <v>30</v>
      </c>
      <c r="B88" s="63" t="s">
        <v>31</v>
      </c>
      <c r="C88" s="28" t="s">
        <v>10</v>
      </c>
      <c r="D88" s="37">
        <f t="shared" si="5"/>
        <v>0</v>
      </c>
      <c r="E88" s="39">
        <v>0</v>
      </c>
      <c r="F88" s="39">
        <v>0</v>
      </c>
      <c r="G88" s="39">
        <v>0</v>
      </c>
      <c r="H88" s="79">
        <v>467</v>
      </c>
      <c r="I88" s="66" t="s">
        <v>49</v>
      </c>
      <c r="J88" s="66" t="s">
        <v>46</v>
      </c>
      <c r="K88" s="66"/>
    </row>
    <row r="89" spans="1:12" s="3" customFormat="1" ht="18" customHeight="1">
      <c r="A89" s="61"/>
      <c r="B89" s="64"/>
      <c r="C89" s="28" t="s">
        <v>11</v>
      </c>
      <c r="D89" s="37">
        <f t="shared" si="5"/>
        <v>0</v>
      </c>
      <c r="E89" s="39">
        <v>0</v>
      </c>
      <c r="F89" s="39">
        <v>0</v>
      </c>
      <c r="G89" s="39">
        <v>0</v>
      </c>
      <c r="H89" s="80"/>
      <c r="I89" s="82"/>
      <c r="J89" s="82"/>
      <c r="K89" s="82"/>
    </row>
    <row r="90" spans="1:12" s="3" customFormat="1" ht="18" customHeight="1">
      <c r="A90" s="61"/>
      <c r="B90" s="64"/>
      <c r="C90" s="28" t="s">
        <v>12</v>
      </c>
      <c r="D90" s="37">
        <f t="shared" si="5"/>
        <v>6692.57</v>
      </c>
      <c r="E90" s="39">
        <v>0</v>
      </c>
      <c r="F90" s="39">
        <v>6692.57</v>
      </c>
      <c r="G90" s="39">
        <v>0</v>
      </c>
      <c r="H90" s="80"/>
      <c r="I90" s="82"/>
      <c r="J90" s="82"/>
      <c r="K90" s="82"/>
    </row>
    <row r="91" spans="1:12" s="3" customFormat="1" ht="18" customHeight="1">
      <c r="A91" s="61"/>
      <c r="B91" s="64"/>
      <c r="C91" s="28" t="s">
        <v>13</v>
      </c>
      <c r="D91" s="37">
        <f t="shared" si="5"/>
        <v>19859.3</v>
      </c>
      <c r="E91" s="39">
        <v>0</v>
      </c>
      <c r="F91" s="39">
        <v>19859.3</v>
      </c>
      <c r="G91" s="39">
        <v>0</v>
      </c>
      <c r="H91" s="80"/>
      <c r="I91" s="82"/>
      <c r="J91" s="82"/>
      <c r="K91" s="82"/>
    </row>
    <row r="92" spans="1:12" s="3" customFormat="1" ht="18" customHeight="1">
      <c r="A92" s="61"/>
      <c r="B92" s="64"/>
      <c r="C92" s="28" t="s">
        <v>25</v>
      </c>
      <c r="D92" s="37">
        <f t="shared" si="5"/>
        <v>23141.67</v>
      </c>
      <c r="E92" s="39">
        <v>0</v>
      </c>
      <c r="F92" s="39">
        <v>23141.67</v>
      </c>
      <c r="G92" s="39">
        <v>0</v>
      </c>
      <c r="H92" s="80"/>
      <c r="I92" s="82"/>
      <c r="J92" s="82"/>
      <c r="K92" s="82"/>
    </row>
    <row r="93" spans="1:12" s="3" customFormat="1" ht="15.75">
      <c r="A93" s="62"/>
      <c r="B93" s="65"/>
      <c r="C93" s="28" t="s">
        <v>44</v>
      </c>
      <c r="D93" s="37">
        <f t="shared" si="5"/>
        <v>23011.67</v>
      </c>
      <c r="E93" s="39">
        <v>0</v>
      </c>
      <c r="F93" s="39">
        <v>23011.67</v>
      </c>
      <c r="G93" s="39">
        <v>0</v>
      </c>
      <c r="H93" s="81"/>
      <c r="I93" s="67"/>
      <c r="J93" s="67"/>
      <c r="K93" s="67"/>
    </row>
    <row r="94" spans="1:12" s="3" customFormat="1" ht="15.75" hidden="1">
      <c r="A94" s="70"/>
      <c r="B94" s="73"/>
      <c r="C94" s="4"/>
      <c r="D94" s="33"/>
      <c r="E94" s="33"/>
      <c r="F94" s="33"/>
      <c r="G94" s="33"/>
    </row>
    <row r="95" spans="1:12" s="3" customFormat="1" ht="15.75" hidden="1">
      <c r="A95" s="71"/>
      <c r="B95" s="74"/>
      <c r="C95" s="4"/>
      <c r="D95" s="33"/>
      <c r="E95" s="33"/>
      <c r="F95" s="33"/>
      <c r="G95" s="33"/>
    </row>
    <row r="96" spans="1:12" s="3" customFormat="1" ht="15.75" hidden="1">
      <c r="A96" s="71"/>
      <c r="B96" s="74"/>
      <c r="C96" s="4"/>
      <c r="D96" s="33"/>
      <c r="E96" s="33"/>
      <c r="F96" s="33"/>
      <c r="G96" s="33"/>
    </row>
    <row r="97" spans="1:11" s="3" customFormat="1" ht="15.75" hidden="1">
      <c r="A97" s="72"/>
      <c r="B97" s="75"/>
      <c r="C97" s="4"/>
      <c r="D97" s="33"/>
      <c r="E97" s="33"/>
      <c r="F97" s="33"/>
      <c r="G97" s="33"/>
    </row>
    <row r="98" spans="1:11" s="3" customFormat="1" ht="15.75" hidden="1">
      <c r="A98" s="14"/>
      <c r="B98" s="15"/>
      <c r="C98" s="4"/>
      <c r="D98" s="33"/>
      <c r="E98" s="33"/>
      <c r="F98" s="33"/>
      <c r="G98" s="33"/>
    </row>
    <row r="99" spans="1:11" s="3" customFormat="1" ht="15.75" hidden="1">
      <c r="A99" s="14"/>
      <c r="B99" s="15"/>
      <c r="C99" s="4"/>
      <c r="D99" s="33"/>
      <c r="E99" s="33"/>
      <c r="F99" s="33"/>
      <c r="G99" s="33"/>
    </row>
    <row r="100" spans="1:11" s="3" customFormat="1" ht="15.75" hidden="1">
      <c r="A100" s="14"/>
      <c r="B100" s="15"/>
      <c r="C100" s="4"/>
      <c r="D100" s="33"/>
      <c r="E100" s="33"/>
      <c r="F100" s="33"/>
      <c r="G100" s="33"/>
    </row>
    <row r="101" spans="1:11" s="3" customFormat="1" ht="15.75" hidden="1">
      <c r="A101" s="14"/>
      <c r="B101" s="15"/>
      <c r="C101" s="4"/>
      <c r="D101" s="33"/>
      <c r="E101" s="33"/>
      <c r="F101" s="33"/>
      <c r="G101" s="33"/>
    </row>
    <row r="102" spans="1:11" ht="15.75" hidden="1">
      <c r="A102" s="13"/>
      <c r="B102" s="16" t="s">
        <v>24</v>
      </c>
      <c r="C102" s="4" t="s">
        <v>10</v>
      </c>
      <c r="D102" s="40">
        <f>D19+D26+D32+D38+D45+D82+D88</f>
        <v>101890.1</v>
      </c>
      <c r="E102" s="40">
        <f t="shared" ref="E102:G102" si="6">E19+E26+E32+E38+E45+E82+E88</f>
        <v>1319.5</v>
      </c>
      <c r="F102" s="40">
        <f t="shared" si="6"/>
        <v>99784.8</v>
      </c>
      <c r="G102" s="40">
        <f t="shared" si="6"/>
        <v>785.8</v>
      </c>
      <c r="H102" s="49"/>
      <c r="I102" s="49"/>
      <c r="J102" s="49"/>
      <c r="K102" s="49"/>
    </row>
    <row r="103" spans="1:11" ht="15.75" hidden="1">
      <c r="A103" s="13"/>
      <c r="B103" s="16" t="s">
        <v>24</v>
      </c>
      <c r="C103" s="4" t="s">
        <v>11</v>
      </c>
      <c r="D103" s="40">
        <f t="shared" ref="D103:G107" si="7">D20+D27+D33+D39+D46+D83+D89</f>
        <v>104037.55999999998</v>
      </c>
      <c r="E103" s="40">
        <f t="shared" si="7"/>
        <v>1289.1199999999999</v>
      </c>
      <c r="F103" s="40">
        <f t="shared" si="7"/>
        <v>101952.64</v>
      </c>
      <c r="G103" s="40">
        <f t="shared" si="7"/>
        <v>795.8</v>
      </c>
      <c r="H103" s="49"/>
      <c r="I103" s="49"/>
      <c r="J103" s="49"/>
      <c r="K103" s="49"/>
    </row>
    <row r="104" spans="1:11" ht="15.75" hidden="1">
      <c r="A104" s="13"/>
      <c r="B104" s="16" t="s">
        <v>24</v>
      </c>
      <c r="C104" s="4" t="s">
        <v>12</v>
      </c>
      <c r="D104" s="40">
        <f t="shared" si="7"/>
        <v>149615</v>
      </c>
      <c r="E104" s="40">
        <f t="shared" si="7"/>
        <v>0</v>
      </c>
      <c r="F104" s="40">
        <f t="shared" si="7"/>
        <v>148901.75</v>
      </c>
      <c r="G104" s="40">
        <f t="shared" si="7"/>
        <v>713.25</v>
      </c>
      <c r="H104" s="49"/>
      <c r="I104" s="49"/>
      <c r="J104" s="49"/>
      <c r="K104" s="49"/>
    </row>
    <row r="105" spans="1:11" s="3" customFormat="1" ht="15.75" hidden="1">
      <c r="A105" s="13"/>
      <c r="B105" s="16" t="s">
        <v>24</v>
      </c>
      <c r="C105" s="4" t="s">
        <v>13</v>
      </c>
      <c r="D105" s="40">
        <f t="shared" si="7"/>
        <v>193313.56999999998</v>
      </c>
      <c r="E105" s="40">
        <f t="shared" si="7"/>
        <v>0</v>
      </c>
      <c r="F105" s="40">
        <f t="shared" si="7"/>
        <v>192497.56999999998</v>
      </c>
      <c r="G105" s="40">
        <f t="shared" si="7"/>
        <v>816</v>
      </c>
      <c r="H105" s="49"/>
      <c r="I105" s="49"/>
      <c r="J105" s="49"/>
      <c r="K105" s="49"/>
    </row>
    <row r="106" spans="1:11" ht="15.75" hidden="1">
      <c r="A106" s="17"/>
      <c r="B106" s="18" t="s">
        <v>24</v>
      </c>
      <c r="C106" s="7" t="s">
        <v>25</v>
      </c>
      <c r="D106" s="40">
        <f t="shared" si="7"/>
        <v>184661.08999999997</v>
      </c>
      <c r="E106" s="40">
        <f t="shared" si="7"/>
        <v>0</v>
      </c>
      <c r="F106" s="40">
        <f t="shared" si="7"/>
        <v>183835.08999999997</v>
      </c>
      <c r="G106" s="40">
        <f t="shared" si="7"/>
        <v>826</v>
      </c>
      <c r="H106" s="49"/>
      <c r="I106" s="49"/>
      <c r="J106" s="49"/>
      <c r="K106" s="49"/>
    </row>
    <row r="107" spans="1:11" s="3" customFormat="1" ht="15.75" hidden="1">
      <c r="A107" s="17"/>
      <c r="B107" s="18" t="s">
        <v>24</v>
      </c>
      <c r="C107" s="10" t="s">
        <v>44</v>
      </c>
      <c r="D107" s="40">
        <f t="shared" si="7"/>
        <v>184807.09999999998</v>
      </c>
      <c r="E107" s="40">
        <f t="shared" si="7"/>
        <v>0</v>
      </c>
      <c r="F107" s="40">
        <f t="shared" si="7"/>
        <v>183981.09999999998</v>
      </c>
      <c r="G107" s="40">
        <f t="shared" si="7"/>
        <v>826</v>
      </c>
      <c r="H107" s="49"/>
      <c r="I107" s="49"/>
      <c r="J107" s="49"/>
      <c r="K107" s="49"/>
    </row>
    <row r="108" spans="1:11" s="3" customFormat="1" ht="15.75" hidden="1">
      <c r="A108" s="13"/>
      <c r="B108" s="16" t="s">
        <v>27</v>
      </c>
      <c r="C108" s="8"/>
      <c r="D108" s="40">
        <f>D102+D103+D104+D105+D106+D107</f>
        <v>918324.41999999993</v>
      </c>
      <c r="E108" s="40">
        <f t="shared" ref="E108:G108" si="8">E102+E103+E104+E105+E106+E107</f>
        <v>2608.62</v>
      </c>
      <c r="F108" s="40">
        <f t="shared" si="8"/>
        <v>910952.95</v>
      </c>
      <c r="G108" s="40">
        <f t="shared" si="8"/>
        <v>4762.8500000000004</v>
      </c>
      <c r="H108" s="49"/>
      <c r="I108" s="49"/>
      <c r="J108" s="49"/>
      <c r="K108" s="49"/>
    </row>
    <row r="109" spans="1:11" s="3" customFormat="1" ht="15.75">
      <c r="A109" s="19"/>
      <c r="B109" s="20"/>
      <c r="C109" s="6"/>
      <c r="D109" s="33"/>
      <c r="E109" s="33"/>
      <c r="F109" s="33"/>
      <c r="G109" s="33"/>
    </row>
    <row r="110" spans="1:11" s="3" customFormat="1" ht="16.5">
      <c r="A110" s="59"/>
      <c r="B110" s="59"/>
      <c r="C110" s="59"/>
      <c r="D110" s="33"/>
      <c r="E110" s="33"/>
      <c r="F110" s="33"/>
      <c r="G110" s="33"/>
    </row>
    <row r="111" spans="1:11" s="3" customFormat="1" ht="16.5">
      <c r="A111" s="57" t="s">
        <v>70</v>
      </c>
      <c r="B111" s="57"/>
      <c r="C111" s="57"/>
      <c r="D111" s="33"/>
      <c r="E111" s="33"/>
      <c r="F111" s="33"/>
      <c r="G111" s="33"/>
    </row>
    <row r="112" spans="1:11" ht="16.5">
      <c r="A112" s="9" t="s">
        <v>68</v>
      </c>
      <c r="B112" s="9"/>
      <c r="C112" s="9"/>
    </row>
    <row r="113" spans="1:11" ht="16.5">
      <c r="A113" s="9" t="s">
        <v>69</v>
      </c>
      <c r="B113" s="9"/>
      <c r="C113" s="9"/>
      <c r="I113" s="84" t="s">
        <v>67</v>
      </c>
      <c r="J113" s="84"/>
      <c r="K113" s="84"/>
    </row>
    <row r="114" spans="1:11">
      <c r="A114" s="21"/>
      <c r="B114" s="21"/>
      <c r="C114" s="2"/>
    </row>
  </sheetData>
  <mergeCells count="88">
    <mergeCell ref="G6:K6"/>
    <mergeCell ref="I113:K113"/>
    <mergeCell ref="A12:K12"/>
    <mergeCell ref="A13:K13"/>
    <mergeCell ref="A14:K14"/>
    <mergeCell ref="K88:K93"/>
    <mergeCell ref="H88:H93"/>
    <mergeCell ref="I88:I93"/>
    <mergeCell ref="J88:J93"/>
    <mergeCell ref="K76:K81"/>
    <mergeCell ref="H82:H87"/>
    <mergeCell ref="I82:I87"/>
    <mergeCell ref="J82:J87"/>
    <mergeCell ref="K82:K87"/>
    <mergeCell ref="H76:H81"/>
    <mergeCell ref="I76:I81"/>
    <mergeCell ref="J76:J81"/>
    <mergeCell ref="K63:K68"/>
    <mergeCell ref="H70:H75"/>
    <mergeCell ref="I70:I75"/>
    <mergeCell ref="J70:J75"/>
    <mergeCell ref="K70:K75"/>
    <mergeCell ref="H63:H68"/>
    <mergeCell ref="I63:I68"/>
    <mergeCell ref="J63:J68"/>
    <mergeCell ref="K51:K56"/>
    <mergeCell ref="H57:H62"/>
    <mergeCell ref="I57:I62"/>
    <mergeCell ref="J57:J62"/>
    <mergeCell ref="K57:K62"/>
    <mergeCell ref="H51:H56"/>
    <mergeCell ref="I51:I56"/>
    <mergeCell ref="J51:J56"/>
    <mergeCell ref="K38:K43"/>
    <mergeCell ref="H45:H50"/>
    <mergeCell ref="I45:I50"/>
    <mergeCell ref="J45:J50"/>
    <mergeCell ref="K45:K50"/>
    <mergeCell ref="H38:H43"/>
    <mergeCell ref="I38:I43"/>
    <mergeCell ref="J38:J43"/>
    <mergeCell ref="K26:K31"/>
    <mergeCell ref="H32:H37"/>
    <mergeCell ref="I32:I37"/>
    <mergeCell ref="J32:J37"/>
    <mergeCell ref="K32:K37"/>
    <mergeCell ref="H26:H31"/>
    <mergeCell ref="I26:I31"/>
    <mergeCell ref="J26:J31"/>
    <mergeCell ref="I16:I17"/>
    <mergeCell ref="J16:J17"/>
    <mergeCell ref="K16:K17"/>
    <mergeCell ref="H19:H24"/>
    <mergeCell ref="I19:I24"/>
    <mergeCell ref="J19:J24"/>
    <mergeCell ref="K19:K24"/>
    <mergeCell ref="D16:G16"/>
    <mergeCell ref="H16:H17"/>
    <mergeCell ref="A51:A56"/>
    <mergeCell ref="B51:B56"/>
    <mergeCell ref="A57:A62"/>
    <mergeCell ref="B57:B62"/>
    <mergeCell ref="A26:A31"/>
    <mergeCell ref="A19:A24"/>
    <mergeCell ref="A38:A43"/>
    <mergeCell ref="B38:B43"/>
    <mergeCell ref="A45:A50"/>
    <mergeCell ref="B45:B50"/>
    <mergeCell ref="B32:B37"/>
    <mergeCell ref="A32:A37"/>
    <mergeCell ref="B19:B24"/>
    <mergeCell ref="B26:B31"/>
    <mergeCell ref="A16:A17"/>
    <mergeCell ref="C16:C17"/>
    <mergeCell ref="B16:B17"/>
    <mergeCell ref="A94:A97"/>
    <mergeCell ref="B94:B97"/>
    <mergeCell ref="B63:B68"/>
    <mergeCell ref="A63:A68"/>
    <mergeCell ref="A82:A87"/>
    <mergeCell ref="B82:B87"/>
    <mergeCell ref="A88:A93"/>
    <mergeCell ref="B88:B93"/>
    <mergeCell ref="A110:C110"/>
    <mergeCell ref="A70:A75"/>
    <mergeCell ref="B70:B75"/>
    <mergeCell ref="A76:A81"/>
    <mergeCell ref="B76:B81"/>
  </mergeCells>
  <pageMargins left="0.78740157480314965" right="0.78740157480314965" top="1.1811023622047245" bottom="0.78740157480314965" header="0.9055118110236221" footer="0.31496062992125984"/>
  <pageSetup paperSize="9" scale="88" fitToHeight="10" orientation="landscape" horizontalDpi="180" verticalDpi="180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9" sqref="H29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2021 11</vt:lpstr>
      <vt:lpstr>Лист3</vt:lpstr>
      <vt:lpstr>'2021 11'!OLE_LINK1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2022-01-26T08:59:41Z</dcterms:modified>
</cp:coreProperties>
</file>